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Y:\各課保存文書\02政策推進課\06令和05年度\30財政担当\16 財政状況資料集\R4財政状況資料集\06　差替対応\"/>
    </mc:Choice>
  </mc:AlternateContent>
  <xr:revisionPtr revIDLastSave="0" documentId="13_ncr:1_{22B6F0C5-6724-4098-9C62-7C49E75ABF4F}" xr6:coauthVersionLast="36" xr6:coauthVersionMax="36" xr10:uidLastSave="{00000000-0000-0000-0000-000000000000}"/>
  <bookViews>
    <workbookView xWindow="0" yWindow="0" windowWidth="20490" windowHeight="6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CR102" i="12"/>
  <c r="AU63" i="12"/>
  <c r="AP63"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W34" i="10"/>
  <c r="BE34" i="10"/>
  <c r="C34" i="10"/>
  <c r="U34" i="10" s="1"/>
  <c r="U35" i="10" s="1"/>
  <c r="U36" i="10" s="1"/>
  <c r="BW35" i="10" l="1"/>
  <c r="BW36" i="10" s="1"/>
  <c r="BW37" i="10" s="1"/>
  <c r="BW38" i="10" s="1"/>
  <c r="BW39" i="10" s="1"/>
  <c r="BW40" i="10" s="1"/>
  <c r="BW41" i="10" s="1"/>
  <c r="BW42" i="10" s="1"/>
  <c r="BW43"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<sst xmlns="http://schemas.openxmlformats.org/spreadsheetml/2006/main" count="1133" uniqueCount="603">
  <si>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</si>
  <si>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</si>
  <si>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</si>
  <si>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</si>
  <si>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</si>
  <si>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</si>
  <si>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</si>
  <si>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</si>
  <si>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</si>
  <si>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</si>
  <si>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</si>
  <si>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</si>
  <si>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</si>
  <si>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</si>
  <si>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</si>
  <si>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</si>
  <si>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</si>
  <si>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</si>
  <si>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</si>
  <si>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</si>
  <si>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</si>
  <si>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</si>
  <si>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</si>
  <si>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</si>
  <si>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</si>
  <si>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</si>
  <si>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</si>
  <si>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</si>
  <si>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</si>
  <si>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</si>
  <si>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</si>
  <si>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</si>
  <si>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</si>
  <si>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</si>
  <si>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</si>
  <si>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</si>
  <si>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</si>
  <si>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</si>
  <si>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</si>
  <si>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</si>
  <si>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</si>
  <si>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</si>
  <si>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</si>
  <si>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</si>
  <si>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</si>
  <si>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</si>
  <si>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</si>
  <si>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</si>
  <si>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</si>
  <si>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</si>
  <si>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</si>
  <si>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</si>
  <si>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</si>
  <si>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</si>
  <si>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</si>
  <si>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</si>
  <si>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</si>
  <si>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</si>
  <si>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</si>
  <si>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</si>
  <si>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</si>
  <si>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</si>
  <si>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</si>
  <si>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</si>
  <si>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</si>
  <si>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</si>
  <si>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</si>
  <si>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</si>
  <si>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</si>
  <si>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</si>
  <si>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</si>
  <si>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</si>
  <si>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</si>
  <si>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</si>
  <si>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</si>
  <si>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</si>
  <si>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</si>
  <si>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</si>
  <si>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</si>
  <si>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</si>
  <si>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</si>
  <si>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</si>
  <si>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</si>
  <si>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</si>
  <si>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</si>
  <si>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</si>
  <si>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</si>
  <si>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</si>
  <si>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</si>
  <si>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</si>
  <si>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</si>
  <si>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</si>
  <si>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</si>
  <si>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</si>
  <si>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</si>
  <si>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</si>
  <si>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</si>
  <si>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</si>
  <si>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</si>
  <si>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</si>
  <si>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</si>
  <si>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</si>
  <si>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</si>
  <si>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</si>
  <si>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</si>
  <si>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</si>
  <si>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</si>
  <si>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</si>
  <si>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</si>
  <si>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</si>
  <si>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</si>
  <si>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</si>
  <si>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</si>
  <si>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</si>
  <si>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</si>
  <si>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</si>
  <si>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</si>
  <si>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</si>
  <si>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</si>
  <si>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</si>
  <si>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</si>
  <si>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</si>
  <si>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</si>
  <si>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</si>
  <si>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</si>
  <si>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</si>
  <si>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</si>
  <si>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</si>
  <si>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</si>
  <si>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</si>
  <si>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</si>
  <si>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</si>
  <si>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</si>
  <si>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</si>
  <si>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</si>
  <si>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</si>
  <si>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</si>
  <si>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</si>
  <si>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</si>
  <si>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</si>
  <si>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</si>
  <si>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</si>
  <si>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</si>
  <si>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</si>
  <si>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</si>
  <si>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</si>
  <si>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</si>
  <si>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</si>
  <si>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</si>
  <si>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</si>
  <si>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</si>
  <si>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</si>
  <si>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</si>
  <si>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</si>
  <si>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</si>
  <si>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</si>
  <si>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</si>
  <si>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</si>
  <si>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</si>
  <si>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</si>
  <si>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</si>
  <si>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</si>
  <si>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</si>
  <si>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</si>
  <si>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</si>
  <si>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</si>
  <si>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</si>
  <si>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</si>
  <si>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</si>
  <si>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</si>
  <si>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</si>
  <si>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</si>
  <si>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</si>
  <si>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</si>
  <si>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</si>
  <si>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</si>
  <si>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</si>
  <si>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</si>
  <si>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</si>
  <si>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</si>
  <si>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</si>
  <si>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</si>
  <si>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</si>
  <si>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</si>
  <si>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</si>
  <si>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</si>
  <si>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</si>
  <si>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</si>
  <si>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</si>
  <si>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</si>
  <si>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</si>
  <si>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</si>
  <si>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</si>
  <si>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</si>
  <si>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</si>
  <si>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</si>
  <si>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</si>
  <si>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</si>
  <si>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</si>
  <si>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</si>
  <si>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</si>
  <si>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</si>
  <si>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</si>
  <si>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</si>
  <si>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</si>
  <si>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</si>
  <si>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</si>
  <si>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</si>
  <si>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</si>
  <si>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</si>
  <si>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</si>
  <si>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</si>
  <si>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</si>
  <si>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</si>
  <si>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</si>
  <si>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</si>
  <si>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埼玉県小川町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</si>
  <si>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</si>
  <si>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</si>
  <si>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</si>
  <si>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</si>
  <si>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</si>
  <si>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</si>
  <si>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</si>
  <si>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</si>
  <si>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</si>
  <si>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</si>
  <si>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</si>
  <si>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</si>
  <si>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</si>
  <si>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</si>
  <si>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</si>
  <si>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</si>
  <si>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</si>
  <si>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</si>
  <si>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</si>
  <si>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</si>
  <si>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</si>
  <si>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</si>
  <si>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</si>
  <si>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</si>
  <si>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</si>
  <si>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</si>
  <si>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</si>
  <si>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</si>
  <si>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</si>
  <si>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</si>
  <si>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</si>
  <si>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</si>
  <si>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</si>
  <si>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</si>
  <si>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</si>
  <si>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</si>
  <si>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</si>
  <si>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</si>
  <si>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</si>
  <si>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</si>
  <si>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</si>
  <si>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</si>
  <si>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</si>
  <si>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</si>
  <si>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</si>
  <si>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</si>
  <si>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</si>
  <si>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</si>
  <si>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</si>
  <si>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</si>
  <si>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</si>
  <si>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</si>
  <si>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</si>
  <si>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</si>
  <si>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</si>
  <si>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</si>
  <si>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</si>
  <si>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</si>
  <si>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</si>
  <si>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</si>
  <si>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</si>
  <si>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</si>
  <si>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</si>
  <si>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</si>
  <si>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</si>
  <si>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</si>
  <si>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</si>
  <si>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</si>
  <si>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</si>
  <si>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</si>
  <si>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</si>
  <si>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</si>
  <si>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</si>
  <si>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</si>
  <si>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</si>
  <si>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</si>
  <si>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</si>
  <si>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</si>
  <si>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</si>
  <si>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</si>
  <si>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</si>
  <si>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</si>
  <si>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</si>
  <si>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</si>
  <si>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</si>
  <si>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</si>
  <si>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</si>
  <si>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</si>
  <si>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</si>
  <si>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</si>
  <si>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</si>
  <si>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</si>
  <si>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</si>
  <si>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</si>
  <si>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</si>
  <si>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</si>
  <si>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</si>
  <si>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</si>
  <si>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</si>
  <si>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</si>
  <si>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</si>
  <si>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</si>
  <si>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</si>
  <si>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</si>
  <si>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</si>
  <si>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</si>
  <si>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</si>
  <si>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</si>
  <si>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</si>
  <si>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</si>
  <si>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</si>
  <si>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</si>
  <si>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</si>
  <si>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</si>
  <si>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</si>
  <si>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</si>
  <si>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</si>
  <si>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</si>
  <si>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</si>
  <si>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</si>
  <si>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</si>
  <si>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</si>
  <si>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</si>
  <si>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</si>
  <si>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</si>
  <si>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</si>
  <si>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</si>
  <si>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</si>
  <si>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</si>
  <si>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</si>
  <si>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</si>
  <si>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</si>
  <si>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</si>
  <si>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</si>
  <si>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</si>
  <si>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</si>
  <si>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</si>
  <si>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</si>
  <si>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</si>
  <si>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</si>
  <si>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</si>
  <si>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</si>
  <si>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</si>
  <si>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</si>
  <si>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</si>
  <si>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</si>
  <si>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</si>
  <si>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</si>
  <si>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</si>
  <si>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</si>
  <si>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</si>
  <si>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埼玉県小川町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</si>
  <si>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</si>
  <si>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</si>
  <si>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</si>
  <si>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</si>
  <si>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</si>
  <si>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</si>
  <si>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</si>
  <si>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</si>
  <si>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</si>
  <si>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</si>
  <si>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</si>
  <si>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</si>
  <si>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</si>
  <si>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</si>
  <si>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</si>
  <si>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</si>
  <si>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</si>
  <si>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</si>
  <si>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</si>
  <si>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</si>
  <si>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</si>
  <si>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</si>
  <si>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</si>
  <si>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</si>
  <si>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</si>
  <si>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</si>
  <si>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</si>
  <si>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</si>
  <si>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</si>
  <si>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</si>
  <si>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</si>
  <si>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</si>
  <si>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</si>
  <si>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</si>
  <si>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</si>
  <si>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</si>
  <si>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</si>
  <si>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</si>
  <si>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</si>
  <si>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</si>
  <si>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</si>
  <si>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</si>
  <si>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</si>
  <si>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</si>
  <si>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</si>
  <si>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</si>
  <si>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</si>
  <si>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</si>
  <si>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</si>
  <si>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</si>
  <si>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</si>
  <si>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</si>
  <si>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</si>
  <si>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</si>
  <si>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</si>
  <si>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</si>
  <si>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</si>
  <si>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</si>
  <si>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</si>
  <si>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</si>
  <si>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</si>
  <si>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</si>
  <si>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</si>
  <si>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</si>
  <si>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</si>
  <si>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</si>
  <si>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</si>
  <si>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</si>
  <si>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</si>
  <si>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</si>
  <si>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</si>
  <si>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</si>
  <si>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</si>
  <si>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</si>
  <si>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</si>
  <si>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</si>
  <si>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</si>
  <si>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</si>
  <si>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</si>
  <si>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</si>
  <si>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</si>
  <si>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</si>
  <si>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</si>
  <si>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</si>
  <si>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</si>
  <si>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</si>
  <si>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</si>
  <si>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</si>
  <si>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</si>
  <si>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</si>
  <si>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</si>
  <si>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</si>
  <si>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</si>
  <si>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</si>
  <si>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</si>
  <si>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</si>
  <si>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</si>
  <si>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</si>
  <si>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</si>
  <si>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</si>
  <si>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</si>
  <si>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</si>
  <si>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</si>
  <si>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</si>
  <si>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</si>
  <si>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</si>
  <si>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</si>
  <si>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</si>
  <si>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</si>
  <si>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</si>
  <si>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</si>
  <si>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</si>
  <si>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</si>
  <si>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</si>
  <si>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</si>
  <si>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</si>
  <si>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</si>
  <si>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</si>
  <si>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</si>
  <si>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</si>
  <si>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</si>
  <si>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</si>
  <si>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</si>
  <si>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</si>
  <si>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</si>
  <si>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</si>
  <si>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</si>
  <si>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</si>
  <si>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</si>
  <si>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</si>
  <si>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</si>
  <si>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</si>
  <si>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</si>
  <si>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</si>
  <si>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</si>
  <si>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</si>
  <si>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</si>
  <si>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</si>
  <si>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</si>
  <si>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</si>
  <si>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</si>
  <si>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</si>
  <si>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</si>
  <si>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</si>
  <si>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</si>
  <si>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</si>
  <si>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</si>
  <si>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</si>
  <si>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</si>
  <si>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</si>
  <si>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</si>
  <si>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</si>
  <si>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</si>
  <si>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</si>
  <si>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</si>
  <si>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</si>
  <si>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</si>
  <si>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</si>
  <si>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</si>
  <si>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</si>
  <si>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</si>
  <si>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</si>
  <si>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</si>
  <si>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</si>
  <si>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</si>
  <si>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</si>
  <si>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</si>
  <si>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</si>
  <si>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</si>
  <si>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</si>
  <si>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</si>
  <si>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</si>
  <si>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</si>
  <si>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</si>
  <si>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</si>
  <si>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</si>
  <si>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</si>
  <si>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</si>
  <si>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</si>
  <si>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</si>
  <si>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</si>
  <si>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</si>
  <si>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</si>
  <si>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</si>
  <si>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</si>
  <si>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</si>
  <si>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</si>
  <si>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</si>
  <si>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</si>
  <si>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</si>
  <si>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</si>
  <si>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</si>
  <si>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</si>
  <si>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</si>
  <si>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</si>
  <si>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</si>
  <si>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2.30</t>
  </si>
  <si>
    <t>▲ 3.14</t>
  </si>
  <si>
    <t>▲ 2.29</t>
  </si>
  <si>
    <t>▲ 4.26</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</si>
  <si>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</si>
  <si>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</si>
  <si>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</si>
  <si>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</si>
  <si>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</si>
  <si>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</si>
  <si>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</si>
  <si>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</si>
  <si>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</si>
  <si>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</si>
  <si>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</si>
  <si>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</si>
  <si>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</si>
  <si>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</si>
  <si>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</si>
  <si>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小川町文化協会</t>
    <rPh sb="0" eb="3">
      <t>オガワマチ</t>
    </rPh>
    <rPh sb="3" eb="5">
      <t>ブンカ</t>
    </rPh>
    <rPh sb="5" eb="7">
      <t>キョウカイ</t>
    </rPh>
    <phoneticPr fontId="35"/>
  </si>
  <si>
    <t>埼玉伝統工芸協会</t>
    <rPh sb="0" eb="2">
      <t>サイタマ</t>
    </rPh>
    <rPh sb="2" eb="4">
      <t>デントウ</t>
    </rPh>
    <rPh sb="4" eb="6">
      <t>コウゲイ</t>
    </rPh>
    <rPh sb="6" eb="8">
      <t>キョウカイ</t>
    </rPh>
    <phoneticPr fontId="35"/>
  </si>
  <si>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31"/>
  </si>
  <si>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31"/>
  </si>
  <si>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31"/>
  </si>
  <si>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31"/>
  </si>
  <si>
    <t>彩の国さいたま人づくり広域連合</t>
    <rPh sb="0" eb="1">
      <t>サイ</t>
    </rPh>
    <rPh sb="2" eb="3">
      <t>クニ</t>
    </rPh>
    <rPh sb="7" eb="8">
      <t>ヒト</t>
    </rPh>
    <rPh sb="11" eb="13">
      <t>コウイキ</t>
    </rPh>
    <rPh sb="13" eb="15">
      <t>レンゴウ</t>
    </rPh>
    <phoneticPr fontId="31"/>
  </si>
  <si>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31"/>
  </si>
  <si>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31"/>
  </si>
  <si>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31"/>
  </si>
  <si>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31"/>
  </si>
  <si>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31"/>
  </si>
  <si>
    <t>小川地区衛生組合</t>
    <rPh sb="0" eb="2">
      <t>オガワ</t>
    </rPh>
    <rPh sb="2" eb="4">
      <t>チク</t>
    </rPh>
    <rPh sb="4" eb="6">
      <t>エイセイ</t>
    </rPh>
    <rPh sb="6" eb="8">
      <t>クミアイ</t>
    </rPh>
    <phoneticPr fontId="31"/>
  </si>
  <si>
    <t>公共施設整備基金</t>
  </si>
  <si>
    <t>地域福祉基金</t>
  </si>
  <si>
    <t>寄附によるまちづくり基金</t>
  </si>
  <si>
    <t>森林環境基金</t>
  </si>
  <si>
    <t>災害救助基金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</si>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</sst>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3" xfId="5" applyNumberFormat="1" applyFont="1" applyFill="1" applyBorder="1" applyAlignment="1" applyProtection="1">
      <alignment horizontal="right" vertical="center" shrinkToFit="1"/>
      <protection locked="0"/>
    </xf>
    <xf numFmtId="177" fontId="13" fillId="0" borderId="20"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AB6E-46D3-98B3-311254D9ED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16985</c:v>
                </c:pt>
                <c:pt idx="1">
                  <c:v>11189</c:v>
                </c:pt>
                <c:pt idx="2">
                  <c:v>32703</c:v>
                </c:pt>
                <c:pt idx="3">
                  <c:v>11219</c:v>
                </c:pt>
                <c:pt idx="4">
                  <c:v>27887</c:v>
                </c:pt>
              </c:numCache>
            </c:numRef>
          </c:val>
          <c:smooth val="0"/>
          <c:extLst>
            <c:ext xmlns:c16="http://schemas.microsoft.com/office/drawing/2014/chart" uri="{C3380CC4-5D6E-409C-BE32-E72D297353CC}">
              <c16:uniqueId val="{00000001-AB6E-46D3-98B3-311254D9ED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3.41</c:v>
                </c:pt>
                <c:pt idx="1">
                  <c:v>4.33</c:v>
                </c:pt>
                <c:pt idx="2">
                  <c:v>3.77</c:v>
                </c:pt>
                <c:pt idx="3">
                  <c:v>6.41</c:v>
                </c:pt>
                <c:pt idx="4">
                  <c:v>6.72</c:v>
                </c:pt>
              </c:numCache>
            </c:numRef>
          </c:val>
          <c:extLst>
            <c:ext xmlns:c16="http://schemas.microsoft.com/office/drawing/2014/chart" uri="{C3380CC4-5D6E-409C-BE32-E72D297353CC}">
              <c16:uniqueId val="{00000000-712F-4CDF-AE9D-63E99DD2E9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13.25</c:v>
                </c:pt>
                <c:pt idx="1">
                  <c:v>11.9</c:v>
                </c:pt>
                <c:pt idx="2">
                  <c:v>12.75</c:v>
                </c:pt>
                <c:pt idx="3">
                  <c:v>16.89</c:v>
                </c:pt>
                <c:pt idx="4">
                  <c:v>18.96</c:v>
                </c:pt>
              </c:numCache>
            </c:numRef>
          </c:val>
          <c:extLst>
            <c:ext xmlns:c16="http://schemas.microsoft.com/office/drawing/2014/chart" uri="{C3380CC4-5D6E-409C-BE32-E72D297353CC}">
              <c16:uniqueId val="{00000001-712F-4CDF-AE9D-63E99DD2E9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-2.2999999999999998</c:v>
                </c:pt>
                <c:pt idx="1">
                  <c:v>-3.14</c:v>
                </c:pt>
                <c:pt idx="2">
                  <c:v>-2.29</c:v>
                </c:pt>
                <c:pt idx="3">
                  <c:v>4.8899999999999997</c:v>
                </c:pt>
                <c:pt idx="4">
                  <c:v>-4.26</c:v>
                </c:pt>
              </c:numCache>
            </c:numRef>
          </c:val>
          <c:smooth val="0"/>
          <c:extLst>
            <c:ext xmlns:c16="http://schemas.microsoft.com/office/drawing/2014/chart" uri="{C3380CC4-5D6E-409C-BE32-E72D297353CC}">
              <c16:uniqueId val="{00000002-712F-4CDF-AE9D-63E99DD2E9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0.73</c:v>
                </c:pt>
                <c:pt idx="2">
                  <c:v>#N/A</c:v>
                </c:pt>
                <c:pt idx="3">
                  <c:v>3.08</c:v>
                </c:pt>
                <c:pt idx="4">
                  <c:v>0</c:v>
                </c:pt>
                <c:pt idx="5">
                  <c:v>0</c:v>
                </c:pt>
                <c:pt idx="6">
                  <c:v>0</c:v>
                </c:pt>
                <c:pt idx="7">
                  <c:v>0</c:v>
                </c:pt>
                <c:pt idx="8">
                  <c:v>0</c:v>
                </c:pt>
                <c:pt idx="9">
                  <c:v>0</c:v>
                </c:pt>
              </c:numCache>
            </c:numRef>
          </c:val>
          <c:extLst>
            <c:ext xmlns:c16="http://schemas.microsoft.com/office/drawing/2014/chart" uri="{C3380CC4-5D6E-409C-BE32-E72D297353CC}">
              <c16:uniqueId val="{00000000-C835-47B3-A9CE-F18CBC08CF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35-47B3-A9CE-F18CBC08CF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35-47B3-A9CE-F18CBC08CF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835-47B3-A9CE-F18CBC08CF7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0.11</c:v>
                </c:pt>
                <c:pt idx="4">
                  <c:v>#N/A</c:v>
                </c:pt>
                <c:pt idx="5">
                  <c:v>0.09</c:v>
                </c:pt>
                <c:pt idx="6">
                  <c:v>#N/A</c:v>
                </c:pt>
                <c:pt idx="7">
                  <c:v>0.18</c:v>
                </c:pt>
                <c:pt idx="8">
                  <c:v>#N/A</c:v>
                </c:pt>
                <c:pt idx="9">
                  <c:v>0.23</c:v>
                </c:pt>
              </c:numCache>
            </c:numRef>
          </c:val>
          <c:extLst>
            <c:ext xmlns:c16="http://schemas.microsoft.com/office/drawing/2014/chart" uri="{C3380CC4-5D6E-409C-BE32-E72D297353CC}">
              <c16:uniqueId val="{00000004-C835-47B3-A9CE-F18CBC08CF7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1.19</c:v>
                </c:pt>
                <c:pt idx="2">
                  <c:v>#N/A</c:v>
                </c:pt>
                <c:pt idx="3">
                  <c:v>0.81</c:v>
                </c:pt>
                <c:pt idx="4">
                  <c:v>#N/A</c:v>
                </c:pt>
                <c:pt idx="5">
                  <c:v>0.92</c:v>
                </c:pt>
                <c:pt idx="6">
                  <c:v>#N/A</c:v>
                </c:pt>
                <c:pt idx="7">
                  <c:v>0.63</c:v>
                </c:pt>
                <c:pt idx="8">
                  <c:v>#N/A</c:v>
                </c:pt>
                <c:pt idx="9">
                  <c:v>0.97</c:v>
                </c:pt>
              </c:numCache>
            </c:numRef>
          </c:val>
          <c:extLst>
            <c:ext xmlns:c16="http://schemas.microsoft.com/office/drawing/2014/chart" uri="{C3380CC4-5D6E-409C-BE32-E72D297353CC}">
              <c16:uniqueId val="{00000005-C835-47B3-A9CE-F18CBC08CF7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1.89</c:v>
                </c:pt>
                <c:pt idx="2">
                  <c:v>#N/A</c:v>
                </c:pt>
                <c:pt idx="3">
                  <c:v>1.2</c:v>
                </c:pt>
                <c:pt idx="4">
                  <c:v>#N/A</c:v>
                </c:pt>
                <c:pt idx="5">
                  <c:v>0.95</c:v>
                </c:pt>
                <c:pt idx="6">
                  <c:v>#N/A</c:v>
                </c:pt>
                <c:pt idx="7">
                  <c:v>1.06</c:v>
                </c:pt>
                <c:pt idx="8">
                  <c:v>#N/A</c:v>
                </c:pt>
                <c:pt idx="9">
                  <c:v>1.21</c:v>
                </c:pt>
              </c:numCache>
            </c:numRef>
          </c:val>
          <c:extLst>
            <c:ext xmlns:c16="http://schemas.microsoft.com/office/drawing/2014/chart" uri="{C3380CC4-5D6E-409C-BE32-E72D297353CC}">
              <c16:uniqueId val="{00000006-C835-47B3-A9CE-F18CBC08CF7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1.55</c:v>
                </c:pt>
                <c:pt idx="6">
                  <c:v>#N/A</c:v>
                </c:pt>
                <c:pt idx="7">
                  <c:v>1.69</c:v>
                </c:pt>
                <c:pt idx="8">
                  <c:v>#N/A</c:v>
                </c:pt>
                <c:pt idx="9">
                  <c:v>2.5299999999999998</c:v>
                </c:pt>
              </c:numCache>
            </c:numRef>
          </c:val>
          <c:extLst>
            <c:ext xmlns:c16="http://schemas.microsoft.com/office/drawing/2014/chart" uri="{C3380CC4-5D6E-409C-BE32-E72D297353CC}">
              <c16:uniqueId val="{00000007-C835-47B3-A9CE-F18CBC08CF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3.41</c:v>
                </c:pt>
                <c:pt idx="2">
                  <c:v>#N/A</c:v>
                </c:pt>
                <c:pt idx="3">
                  <c:v>4.33</c:v>
                </c:pt>
                <c:pt idx="4">
                  <c:v>#N/A</c:v>
                </c:pt>
                <c:pt idx="5">
                  <c:v>3.76</c:v>
                </c:pt>
                <c:pt idx="6">
                  <c:v>#N/A</c:v>
                </c:pt>
                <c:pt idx="7">
                  <c:v>6.4</c:v>
                </c:pt>
                <c:pt idx="8">
                  <c:v>#N/A</c:v>
                </c:pt>
                <c:pt idx="9">
                  <c:v>6.71</c:v>
                </c:pt>
              </c:numCache>
            </c:numRef>
          </c:val>
          <c:extLst>
            <c:ext xmlns:c16="http://schemas.microsoft.com/office/drawing/2014/chart" uri="{C3380CC4-5D6E-409C-BE32-E72D297353CC}">
              <c16:uniqueId val="{00000008-C835-47B3-A9CE-F18CBC08CF7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20.38</c:v>
                </c:pt>
                <c:pt idx="2">
                  <c:v>#N/A</c:v>
                </c:pt>
                <c:pt idx="3">
                  <c:v>20.149999999999999</c:v>
                </c:pt>
                <c:pt idx="4">
                  <c:v>#N/A</c:v>
                </c:pt>
                <c:pt idx="5">
                  <c:v>19.399999999999999</c:v>
                </c:pt>
                <c:pt idx="6">
                  <c:v>#N/A</c:v>
                </c:pt>
                <c:pt idx="7">
                  <c:v>17.7</c:v>
                </c:pt>
                <c:pt idx="8">
                  <c:v>#N/A</c:v>
                </c:pt>
                <c:pt idx="9">
                  <c:v>17.88</c:v>
                </c:pt>
              </c:numCache>
            </c:numRef>
          </c:val>
          <c:extLst>
            <c:ext xmlns:c16="http://schemas.microsoft.com/office/drawing/2014/chart" uri="{C3380CC4-5D6E-409C-BE32-E72D297353CC}">
              <c16:uniqueId val="{00000009-C835-47B3-A9CE-F18CBC08CF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828</c:v>
                </c:pt>
                <c:pt idx="5">
                  <c:v>822</c:v>
                </c:pt>
                <c:pt idx="8">
                  <c:v>806</c:v>
                </c:pt>
                <c:pt idx="11">
                  <c:v>831</c:v>
                </c:pt>
                <c:pt idx="14">
                  <c:v>820</c:v>
                </c:pt>
              </c:numCache>
            </c:numRef>
          </c:val>
          <c:extLst>
            <c:ext xmlns:c16="http://schemas.microsoft.com/office/drawing/2014/chart" uri="{C3380CC4-5D6E-409C-BE32-E72D297353CC}">
              <c16:uniqueId val="{00000000-6FFC-4B64-A6D5-360D8776AB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FC-4B64-A6D5-360D8776AB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FFC-4B64-A6D5-360D8776AB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27</c:v>
                </c:pt>
                <c:pt idx="6">
                  <c:v>25</c:v>
                </c:pt>
                <c:pt idx="9">
                  <c:v>37</c:v>
                </c:pt>
                <c:pt idx="12">
                  <c:v>37</c:v>
                </c:pt>
              </c:numCache>
            </c:numRef>
          </c:val>
          <c:extLst>
            <c:ext xmlns:c16="http://schemas.microsoft.com/office/drawing/2014/chart" uri="{C3380CC4-5D6E-409C-BE32-E72D297353CC}">
              <c16:uniqueId val="{00000003-6FFC-4B64-A6D5-360D8776AB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198</c:v>
                </c:pt>
                <c:pt idx="3">
                  <c:v>207</c:v>
                </c:pt>
                <c:pt idx="6">
                  <c:v>232</c:v>
                </c:pt>
                <c:pt idx="9">
                  <c:v>211</c:v>
                </c:pt>
                <c:pt idx="12">
                  <c:v>215</c:v>
                </c:pt>
              </c:numCache>
            </c:numRef>
          </c:val>
          <c:extLst>
            <c:ext xmlns:c16="http://schemas.microsoft.com/office/drawing/2014/chart" uri="{C3380CC4-5D6E-409C-BE32-E72D297353CC}">
              <c16:uniqueId val="{00000004-6FFC-4B64-A6D5-360D8776AB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FC-4B64-A6D5-360D8776AB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FC-4B64-A6D5-360D8776AB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975</c:v>
                </c:pt>
                <c:pt idx="3">
                  <c:v>965</c:v>
                </c:pt>
                <c:pt idx="6">
                  <c:v>989</c:v>
                </c:pt>
                <c:pt idx="9">
                  <c:v>976</c:v>
                </c:pt>
                <c:pt idx="12">
                  <c:v>886</c:v>
                </c:pt>
              </c:numCache>
            </c:numRef>
          </c:val>
          <c:extLst>
            <c:ext xmlns:c16="http://schemas.microsoft.com/office/drawing/2014/chart" uri="{C3380CC4-5D6E-409C-BE32-E72D297353CC}">
              <c16:uniqueId val="{00000007-6FFC-4B64-A6D5-360D8776AB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380</c:v>
                </c:pt>
                <c:pt idx="2">
                  <c:v>#N/A</c:v>
                </c:pt>
                <c:pt idx="3">
                  <c:v>#N/A</c:v>
                </c:pt>
                <c:pt idx="4">
                  <c:v>377</c:v>
                </c:pt>
                <c:pt idx="5">
                  <c:v>#N/A</c:v>
                </c:pt>
                <c:pt idx="6">
                  <c:v>#N/A</c:v>
                </c:pt>
                <c:pt idx="7">
                  <c:v>440</c:v>
                </c:pt>
                <c:pt idx="8">
                  <c:v>#N/A</c:v>
                </c:pt>
                <c:pt idx="9">
                  <c:v>#N/A</c:v>
                </c:pt>
                <c:pt idx="10">
                  <c:v>393</c:v>
                </c:pt>
                <c:pt idx="11">
                  <c:v>#N/A</c:v>
                </c:pt>
                <c:pt idx="12">
                  <c:v>#N/A</c:v>
                </c:pt>
                <c:pt idx="13">
                  <c:v>318</c:v>
                </c:pt>
                <c:pt idx="14">
                  <c:v>#N/A</c:v>
                </c:pt>
              </c:numCache>
            </c:numRef>
          </c:val>
          <c:smooth val="0"/>
          <c:extLst>
            <c:ext xmlns:c16="http://schemas.microsoft.com/office/drawing/2014/chart" uri="{C3380CC4-5D6E-409C-BE32-E72D297353CC}">
              <c16:uniqueId val="{00000008-6FFC-4B64-A6D5-360D8776AB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9217</c:v>
                </c:pt>
                <c:pt idx="5">
                  <c:v>9149</c:v>
                </c:pt>
                <c:pt idx="8">
                  <c:v>9170</c:v>
                </c:pt>
                <c:pt idx="11">
                  <c:v>9060</c:v>
                </c:pt>
                <c:pt idx="14">
                  <c:v>8690</c:v>
                </c:pt>
              </c:numCache>
            </c:numRef>
          </c:val>
          <c:extLst>
            <c:ext xmlns:c16="http://schemas.microsoft.com/office/drawing/2014/chart" uri="{C3380CC4-5D6E-409C-BE32-E72D297353CC}">
              <c16:uniqueId val="{00000000-3C0B-48F5-886F-4D59680AB6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2222</c:v>
                </c:pt>
                <c:pt idx="5">
                  <c:v>2222</c:v>
                </c:pt>
                <c:pt idx="8">
                  <c:v>1981</c:v>
                </c:pt>
                <c:pt idx="11">
                  <c:v>1876</c:v>
                </c:pt>
                <c:pt idx="14">
                  <c:v>1779</c:v>
                </c:pt>
              </c:numCache>
            </c:numRef>
          </c:val>
          <c:extLst>
            <c:ext xmlns:c16="http://schemas.microsoft.com/office/drawing/2014/chart" uri="{C3380CC4-5D6E-409C-BE32-E72D297353CC}">
              <c16:uniqueId val="{00000001-3C0B-48F5-886F-4D59680AB6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1800</c:v>
                </c:pt>
                <c:pt idx="5">
                  <c:v>1771</c:v>
                </c:pt>
                <c:pt idx="8">
                  <c:v>2034</c:v>
                </c:pt>
                <c:pt idx="11">
                  <c:v>2385</c:v>
                </c:pt>
                <c:pt idx="14">
                  <c:v>2580</c:v>
                </c:pt>
              </c:numCache>
            </c:numRef>
          </c:val>
          <c:extLst>
            <c:ext xmlns:c16="http://schemas.microsoft.com/office/drawing/2014/chart" uri="{C3380CC4-5D6E-409C-BE32-E72D297353CC}">
              <c16:uniqueId val="{00000002-3C0B-48F5-886F-4D59680AB6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0B-48F5-886F-4D59680AB6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0B-48F5-886F-4D59680AB6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0B-48F5-886F-4D59680AB6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2484</c:v>
                </c:pt>
                <c:pt idx="3">
                  <c:v>2489</c:v>
                </c:pt>
                <c:pt idx="6">
                  <c:v>2367</c:v>
                </c:pt>
                <c:pt idx="9">
                  <c:v>2448</c:v>
                </c:pt>
                <c:pt idx="12">
                  <c:v>2418</c:v>
                </c:pt>
              </c:numCache>
            </c:numRef>
          </c:val>
          <c:extLst>
            <c:ext xmlns:c16="http://schemas.microsoft.com/office/drawing/2014/chart" uri="{C3380CC4-5D6E-409C-BE32-E72D297353CC}">
              <c16:uniqueId val="{00000006-3C0B-48F5-886F-4D59680AB6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211</c:v>
                </c:pt>
                <c:pt idx="3">
                  <c:v>255</c:v>
                </c:pt>
                <c:pt idx="6">
                  <c:v>404</c:v>
                </c:pt>
                <c:pt idx="9">
                  <c:v>398</c:v>
                </c:pt>
                <c:pt idx="12">
                  <c:v>371</c:v>
                </c:pt>
              </c:numCache>
            </c:numRef>
          </c:val>
          <c:extLst>
            <c:ext xmlns:c16="http://schemas.microsoft.com/office/drawing/2014/chart" uri="{C3380CC4-5D6E-409C-BE32-E72D297353CC}">
              <c16:uniqueId val="{00000007-3C0B-48F5-886F-4D59680AB6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3463</c:v>
                </c:pt>
                <c:pt idx="3">
                  <c:v>3490</c:v>
                </c:pt>
                <c:pt idx="6">
                  <c:v>3696</c:v>
                </c:pt>
                <c:pt idx="9">
                  <c:v>3710</c:v>
                </c:pt>
                <c:pt idx="12">
                  <c:v>3725</c:v>
                </c:pt>
              </c:numCache>
            </c:numRef>
          </c:val>
          <c:extLst>
            <c:ext xmlns:c16="http://schemas.microsoft.com/office/drawing/2014/chart" uri="{C3380CC4-5D6E-409C-BE32-E72D297353CC}">
              <c16:uniqueId val="{00000008-3C0B-48F5-886F-4D59680AB6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0B-48F5-886F-4D59680AB6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9578</c:v>
                </c:pt>
                <c:pt idx="3">
                  <c:v>9228</c:v>
                </c:pt>
                <c:pt idx="6">
                  <c:v>9122</c:v>
                </c:pt>
                <c:pt idx="9">
                  <c:v>8673</c:v>
                </c:pt>
                <c:pt idx="12">
                  <c:v>8239</c:v>
                </c:pt>
              </c:numCache>
            </c:numRef>
          </c:val>
          <c:extLst>
            <c:ext xmlns:c16="http://schemas.microsoft.com/office/drawing/2014/chart" uri="{C3380CC4-5D6E-409C-BE32-E72D297353CC}">
              <c16:uniqueId val="{0000000A-3C0B-48F5-886F-4D59680AB6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2497</c:v>
                </c:pt>
                <c:pt idx="2">
                  <c:v>#N/A</c:v>
                </c:pt>
                <c:pt idx="3">
                  <c:v>#N/A</c:v>
                </c:pt>
                <c:pt idx="4">
                  <c:v>2320</c:v>
                </c:pt>
                <c:pt idx="5">
                  <c:v>#N/A</c:v>
                </c:pt>
                <c:pt idx="6">
                  <c:v>#N/A</c:v>
                </c:pt>
                <c:pt idx="7">
                  <c:v>2403</c:v>
                </c:pt>
                <c:pt idx="8">
                  <c:v>#N/A</c:v>
                </c:pt>
                <c:pt idx="9">
                  <c:v>#N/A</c:v>
                </c:pt>
                <c:pt idx="10">
                  <c:v>1907</c:v>
                </c:pt>
                <c:pt idx="11">
                  <c:v>#N/A</c:v>
                </c:pt>
                <c:pt idx="12">
                  <c:v>#N/A</c:v>
                </c:pt>
                <c:pt idx="13">
                  <c:v>1704</c:v>
                </c:pt>
                <c:pt idx="14">
                  <c:v>#N/A</c:v>
                </c:pt>
              </c:numCache>
            </c:numRef>
          </c:val>
          <c:smooth val="0"/>
          <c:extLst>
            <c:ext xmlns:c16="http://schemas.microsoft.com/office/drawing/2014/chart" uri="{C3380CC4-5D6E-409C-BE32-E72D297353CC}">
              <c16:uniqueId val="{0000000B-3C0B-48F5-886F-4D59680AB6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843</c:v>
                </c:pt>
                <c:pt idx="1">
                  <c:v>1174</c:v>
                </c:pt>
                <c:pt idx="2">
                  <c:v>1273</c:v>
                </c:pt>
              </c:numCache>
            </c:numRef>
          </c:val>
          <c:extLst>
            <c:ext xmlns:c16="http://schemas.microsoft.com/office/drawing/2014/chart" uri="{C3380CC4-5D6E-409C-BE32-E72D297353CC}">
              <c16:uniqueId val="{00000000-80A1-4260-BE9C-3F322CC675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80A1-4260-BE9C-3F322CC675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269</c:v>
                </c:pt>
                <c:pt idx="1">
                  <c:v>378</c:v>
                </c:pt>
                <c:pt idx="2">
                  <c:v>538</c:v>
                </c:pt>
              </c:numCache>
            </c:numRef>
          </c:val>
          <c:extLst>
            <c:ext xmlns:c16="http://schemas.microsoft.com/office/drawing/2014/chart" uri="{C3380CC4-5D6E-409C-BE32-E72D297353CC}">
              <c16:uniqueId val="{00000002-80A1-4260-BE9C-3F322CC675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実質公債費比率の分子は、実質的に一般財源をもって償還すべき公債費等を示している。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一般会計分の元利償還金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減少したため、実質公債費比率の分子は減少となった。</a:t>
          </a:r>
          <a:endParaRPr lang="ja-JP" altLang="ja-JP" sz="1400">
            <a:effectLst/>
          </a:endParaRPr>
        </a:p>
        <a:p>
          <a:r>
            <a:rPr kumimoji="1" lang="ja-JP" altLang="ja-JP" sz="1100">
              <a:solidFill>
                <a:schemeClr val="dk1"/>
              </a:solidFill>
              <a:effectLst/>
              <a:latin typeface="+mn-lt"/>
              <a:ea typeface="+mn-ea"/>
              <a:cs typeface="+mn-cs"/>
            </a:rPr>
            <a:t>　今後も、地方債を起債する際は交付税算入率の高い地方債を活用</a:t>
          </a:r>
          <a:r>
            <a:rPr kumimoji="1" lang="ja-JP" altLang="en-US" sz="1100">
              <a:solidFill>
                <a:schemeClr val="dk1"/>
              </a:solidFill>
              <a:effectLst/>
              <a:latin typeface="+mn-lt"/>
              <a:ea typeface="+mn-ea"/>
              <a:cs typeface="+mn-cs"/>
            </a:rPr>
            <a:t>することで、町の実質的な負担を抑制し、単年度に過度な公債費の負担が生じないよう起債管理を行う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満期一括償還地方債を発行していないことから、</a:t>
          </a:r>
          <a:r>
            <a:rPr kumimoji="1" lang="ja-JP" altLang="ja-JP" sz="1100">
              <a:solidFill>
                <a:schemeClr val="dk1"/>
              </a:solidFill>
              <a:effectLst/>
              <a:latin typeface="+mn-lt"/>
              <a:ea typeface="+mn-ea"/>
              <a:cs typeface="+mn-cs"/>
            </a:rPr>
            <a:t>満期一括償還に係る積立</a:t>
          </a:r>
          <a:r>
            <a:rPr kumimoji="1" lang="ja-JP" altLang="en-US" sz="1100">
              <a:solidFill>
                <a:schemeClr val="dk1"/>
              </a:solidFill>
              <a:effectLst/>
              <a:latin typeface="+mn-lt"/>
              <a:ea typeface="+mn-ea"/>
              <a:cs typeface="+mn-cs"/>
            </a:rPr>
            <a:t>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将来負担額は前年度と比べ</a:t>
          </a:r>
          <a:r>
            <a:rPr kumimoji="1" lang="en-US" altLang="ja-JP" sz="1100">
              <a:solidFill>
                <a:schemeClr val="dk1"/>
              </a:solidFill>
              <a:effectLst/>
              <a:latin typeface="+mn-lt"/>
              <a:ea typeface="+mn-ea"/>
              <a:cs typeface="+mn-cs"/>
            </a:rPr>
            <a:t>476</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将来負担額が減少した主な要因としては、新規起債額の減少に伴う一般会計の地方債残高の減少によるものである。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、充当可能財源等は前年度と比べ</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となった。これは主に一般会計</a:t>
          </a:r>
          <a:r>
            <a:rPr kumimoji="1" lang="ja-JP" altLang="en-US" sz="1100">
              <a:solidFill>
                <a:schemeClr val="dk1"/>
              </a:solidFill>
              <a:effectLst/>
              <a:latin typeface="+mn-lt"/>
              <a:ea typeface="+mn-ea"/>
              <a:cs typeface="+mn-cs"/>
            </a:rPr>
            <a:t>で起債している臨時財政対策債の償還が進み、基準財政需要額への算入見込額が減少したことによるものである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結果として、将来負担比率の分子は</a:t>
          </a:r>
          <a:r>
            <a:rPr kumimoji="1" lang="en-US" altLang="ja-JP" sz="1100">
              <a:solidFill>
                <a:schemeClr val="dk1"/>
              </a:solidFill>
              <a:effectLst/>
              <a:latin typeface="+mn-lt"/>
              <a:ea typeface="+mn-ea"/>
              <a:cs typeface="+mn-cs"/>
            </a:rPr>
            <a:t>203</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減少となった。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引き続き、充当可能財源の確保を図り、持続可能な財政運営に努めていく。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町税が復調したことから</a:t>
          </a:r>
          <a:r>
            <a:rPr kumimoji="1" lang="ja-JP" altLang="ja-JP" sz="1400">
              <a:solidFill>
                <a:schemeClr val="dk1"/>
              </a:solidFill>
              <a:effectLst/>
              <a:latin typeface="+mn-lt"/>
              <a:ea typeface="+mn-ea"/>
              <a:cs typeface="+mn-cs"/>
            </a:rPr>
            <a:t>、財政調整基金を</a:t>
          </a:r>
          <a:r>
            <a:rPr kumimoji="1" lang="en-US" altLang="ja-JP" sz="1400">
              <a:solidFill>
                <a:schemeClr val="dk1"/>
              </a:solidFill>
              <a:effectLst/>
              <a:latin typeface="+mn-lt"/>
              <a:ea typeface="+mn-ea"/>
              <a:cs typeface="+mn-cs"/>
            </a:rPr>
            <a:t>99</a:t>
          </a:r>
          <a:r>
            <a:rPr kumimoji="1" lang="ja-JP" altLang="ja-JP" sz="1400">
              <a:solidFill>
                <a:schemeClr val="dk1"/>
              </a:solidFill>
              <a:effectLst/>
              <a:latin typeface="+mn-lt"/>
              <a:ea typeface="+mn-ea"/>
              <a:cs typeface="+mn-cs"/>
            </a:rPr>
            <a:t>百万円積増しすることができた。</a:t>
          </a:r>
          <a:endParaRPr lang="ja-JP" altLang="ja-JP" sz="1800">
            <a:effectLst/>
          </a:endParaRPr>
        </a:p>
        <a:p>
          <a:r>
            <a:rPr kumimoji="1" lang="ja-JP" altLang="ja-JP" sz="1400">
              <a:solidFill>
                <a:schemeClr val="dk1"/>
              </a:solidFill>
              <a:effectLst/>
              <a:latin typeface="+mn-lt"/>
              <a:ea typeface="+mn-ea"/>
              <a:cs typeface="+mn-cs"/>
            </a:rPr>
            <a:t>　その他の基金の主なものとして、公共施設整備基金は今後の施設の老朽化対策等に備えるため</a:t>
          </a:r>
          <a:r>
            <a:rPr kumimoji="1" lang="en-US" altLang="ja-JP" sz="1400">
              <a:solidFill>
                <a:schemeClr val="dk1"/>
              </a:solidFill>
              <a:effectLst/>
              <a:latin typeface="+mn-lt"/>
              <a:ea typeface="+mn-ea"/>
              <a:cs typeface="+mn-cs"/>
            </a:rPr>
            <a:t>150</a:t>
          </a:r>
          <a:r>
            <a:rPr kumimoji="1" lang="ja-JP" altLang="ja-JP" sz="1400">
              <a:solidFill>
                <a:schemeClr val="dk1"/>
              </a:solidFill>
              <a:effectLst/>
              <a:latin typeface="+mn-lt"/>
              <a:ea typeface="+mn-ea"/>
              <a:cs typeface="+mn-cs"/>
            </a:rPr>
            <a:t>百万円積立て、</a:t>
          </a:r>
          <a:endParaRPr lang="ja-JP" altLang="ja-JP" sz="1800">
            <a:effectLst/>
          </a:endParaRPr>
        </a:p>
        <a:p>
          <a:r>
            <a:rPr kumimoji="1" lang="ja-JP" altLang="ja-JP" sz="1400">
              <a:solidFill>
                <a:schemeClr val="dk1"/>
              </a:solidFill>
              <a:effectLst/>
              <a:latin typeface="+mn-lt"/>
              <a:ea typeface="+mn-ea"/>
              <a:cs typeface="+mn-cs"/>
            </a:rPr>
            <a:t>　寄附によるまちづくり基金は寄附金増により</a:t>
          </a:r>
          <a:r>
            <a:rPr kumimoji="1" lang="en-US" altLang="ja-JP" sz="1400">
              <a:solidFill>
                <a:schemeClr val="dk1"/>
              </a:solidFill>
              <a:effectLst/>
              <a:latin typeface="+mn-lt"/>
              <a:ea typeface="+mn-ea"/>
              <a:cs typeface="+mn-cs"/>
            </a:rPr>
            <a:t>9</a:t>
          </a:r>
          <a:r>
            <a:rPr kumimoji="1" lang="ja-JP" altLang="en-US" sz="1400">
              <a:solidFill>
                <a:schemeClr val="dk1"/>
              </a:solidFill>
              <a:effectLst/>
              <a:latin typeface="+mn-lt"/>
              <a:ea typeface="+mn-ea"/>
              <a:cs typeface="+mn-cs"/>
            </a:rPr>
            <a:t>百万円の</a:t>
          </a:r>
          <a:r>
            <a:rPr kumimoji="1" lang="ja-JP" altLang="ja-JP" sz="1400">
              <a:solidFill>
                <a:schemeClr val="dk1"/>
              </a:solidFill>
              <a:effectLst/>
              <a:latin typeface="+mn-lt"/>
              <a:ea typeface="+mn-ea"/>
              <a:cs typeface="+mn-cs"/>
            </a:rPr>
            <a:t>増加となった。</a:t>
          </a:r>
          <a:endParaRPr lang="ja-JP" altLang="ja-JP" sz="1800">
            <a:effectLst/>
          </a:endParaRPr>
        </a:p>
        <a:p>
          <a:r>
            <a:rPr kumimoji="1" lang="ja-JP" altLang="ja-JP" sz="1400">
              <a:solidFill>
                <a:schemeClr val="dk1"/>
              </a:solidFill>
              <a:effectLst/>
              <a:latin typeface="+mn-lt"/>
              <a:ea typeface="+mn-ea"/>
              <a:cs typeface="+mn-cs"/>
            </a:rPr>
            <a:t>　基金全体としては</a:t>
          </a:r>
          <a:r>
            <a:rPr kumimoji="1" lang="en-US" altLang="ja-JP" sz="1400">
              <a:solidFill>
                <a:schemeClr val="dk1"/>
              </a:solidFill>
              <a:effectLst/>
              <a:latin typeface="+mn-lt"/>
              <a:ea typeface="+mn-ea"/>
              <a:cs typeface="+mn-cs"/>
            </a:rPr>
            <a:t>259</a:t>
          </a:r>
          <a:r>
            <a:rPr kumimoji="1" lang="ja-JP" altLang="ja-JP" sz="1400">
              <a:solidFill>
                <a:schemeClr val="dk1"/>
              </a:solidFill>
              <a:effectLst/>
              <a:latin typeface="+mn-lt"/>
              <a:ea typeface="+mn-ea"/>
              <a:cs typeface="+mn-cs"/>
            </a:rPr>
            <a:t>百万円の増となった。</a:t>
          </a:r>
          <a:endParaRPr lang="ja-JP" altLang="ja-JP" sz="18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財政調整基金は災害対応等、緊急的な対応に備えるとともに、町税等の歳入減少による年度間の恒常的な財源不足に備えるため</a:t>
          </a:r>
          <a:endParaRPr lang="ja-JP" altLang="ja-JP" sz="1800">
            <a:effectLst/>
          </a:endParaRPr>
        </a:p>
        <a:p>
          <a:r>
            <a:rPr kumimoji="1" lang="ja-JP" altLang="ja-JP" sz="1400">
              <a:solidFill>
                <a:schemeClr val="dk1"/>
              </a:solidFill>
              <a:effectLst/>
              <a:latin typeface="+mn-lt"/>
              <a:ea typeface="+mn-ea"/>
              <a:cs typeface="+mn-cs"/>
            </a:rPr>
            <a:t>　現状の残高水準を下回らないように努める。</a:t>
          </a:r>
          <a:endParaRPr lang="ja-JP" altLang="ja-JP" sz="1800">
            <a:effectLst/>
          </a:endParaRPr>
        </a:p>
        <a:p>
          <a:r>
            <a:rPr kumimoji="1" lang="ja-JP" altLang="ja-JP" sz="1400">
              <a:solidFill>
                <a:schemeClr val="dk1"/>
              </a:solidFill>
              <a:effectLst/>
              <a:latin typeface="+mn-lt"/>
              <a:ea typeface="+mn-ea"/>
              <a:cs typeface="+mn-cs"/>
            </a:rPr>
            <a:t>　なお、資金使途明確化の観点から、施設の老朽化対策に備えて公共施設整備基金への積立てを積極的に検討していく。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・公共施設整備基金：公共施設の整備費用に充当する。</a:t>
          </a:r>
          <a:endParaRPr lang="ja-JP" altLang="ja-JP" sz="1600">
            <a:effectLst/>
          </a:endParaRPr>
        </a:p>
        <a:p>
          <a:r>
            <a:rPr kumimoji="1" lang="ja-JP" altLang="ja-JP" sz="1200">
              <a:solidFill>
                <a:schemeClr val="dk1"/>
              </a:solidFill>
              <a:effectLst/>
              <a:latin typeface="+mn-lt"/>
              <a:ea typeface="+mn-ea"/>
              <a:cs typeface="+mn-cs"/>
            </a:rPr>
            <a:t>・地域福祉基金：在宅福祉の推進など、地域における保健福祉活動の振興を図る。</a:t>
          </a:r>
          <a:endParaRPr lang="ja-JP" altLang="ja-JP" sz="1600">
            <a:effectLst/>
          </a:endParaRPr>
        </a:p>
        <a:p>
          <a:r>
            <a:rPr kumimoji="1" lang="ja-JP" altLang="ja-JP" sz="1200">
              <a:solidFill>
                <a:schemeClr val="dk1"/>
              </a:solidFill>
              <a:effectLst/>
              <a:latin typeface="+mn-lt"/>
              <a:ea typeface="+mn-ea"/>
              <a:cs typeface="+mn-cs"/>
            </a:rPr>
            <a:t>・寄附によるまちづくり基金：寄附者から指定のあった使途に応じ、個性豊かな活気あるまちづくりに資する事業に対し充当する。</a:t>
          </a:r>
          <a:endParaRPr lang="ja-JP" altLang="ja-JP" sz="1600">
            <a:effectLst/>
          </a:endParaRPr>
        </a:p>
        <a:p>
          <a:r>
            <a:rPr kumimoji="1" lang="ja-JP" altLang="ja-JP" sz="1200">
              <a:solidFill>
                <a:schemeClr val="dk1"/>
              </a:solidFill>
              <a:effectLst/>
              <a:latin typeface="+mn-lt"/>
              <a:ea typeface="+mn-ea"/>
              <a:cs typeface="+mn-cs"/>
            </a:rPr>
            <a:t>・森林環境基金：森林の有する公益的機能の維持増進の重要性に鑑み、森林の整備及びその促進に要する事業に充当する。</a:t>
          </a:r>
          <a:endParaRPr lang="ja-JP" altLang="ja-JP" sz="1600">
            <a:effectLst/>
          </a:endParaRPr>
        </a:p>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・公共施設整備基金：後年度の施設の老朽化対策等に備えて、</a:t>
          </a:r>
          <a:r>
            <a:rPr kumimoji="1" lang="en-US" altLang="ja-JP" sz="1200">
              <a:solidFill>
                <a:schemeClr val="dk1"/>
              </a:solidFill>
              <a:effectLst/>
              <a:latin typeface="+mn-lt"/>
              <a:ea typeface="+mn-ea"/>
              <a:cs typeface="+mn-cs"/>
            </a:rPr>
            <a:t>150,000</a:t>
          </a:r>
          <a:r>
            <a:rPr kumimoji="1" lang="ja-JP" altLang="ja-JP" sz="1200">
              <a:solidFill>
                <a:schemeClr val="dk1"/>
              </a:solidFill>
              <a:effectLst/>
              <a:latin typeface="+mn-lt"/>
              <a:ea typeface="+mn-ea"/>
              <a:cs typeface="+mn-cs"/>
            </a:rPr>
            <a:t>千円を積立てた。</a:t>
          </a:r>
          <a:endParaRPr lang="ja-JP" altLang="ja-JP" sz="1600">
            <a:effectLst/>
          </a:endParaRPr>
        </a:p>
        <a:p>
          <a:r>
            <a:rPr kumimoji="1" lang="ja-JP" altLang="ja-JP" sz="1200">
              <a:solidFill>
                <a:schemeClr val="dk1"/>
              </a:solidFill>
              <a:effectLst/>
              <a:latin typeface="+mn-lt"/>
              <a:ea typeface="+mn-ea"/>
              <a:cs typeface="+mn-cs"/>
            </a:rPr>
            <a:t>・地域福祉基金：小川町社会福祉協議会が行う敬愛事業等の事業費に対し、</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千円を取崩し、補助金として支出した。</a:t>
          </a:r>
          <a:endParaRPr lang="ja-JP" altLang="ja-JP" sz="1600">
            <a:effectLst/>
          </a:endParaRPr>
        </a:p>
        <a:p>
          <a:r>
            <a:rPr kumimoji="1" lang="ja-JP" altLang="ja-JP" sz="1200">
              <a:solidFill>
                <a:schemeClr val="dk1"/>
              </a:solidFill>
              <a:effectLst/>
              <a:latin typeface="+mn-lt"/>
              <a:ea typeface="+mn-ea"/>
              <a:cs typeface="+mn-cs"/>
            </a:rPr>
            <a:t>・寄附によるまちづくり基金：公園遊具の整備や図書購入など、基金取崩しを</a:t>
          </a:r>
          <a:r>
            <a:rPr kumimoji="1" lang="en-US" altLang="ja-JP" sz="1200">
              <a:solidFill>
                <a:schemeClr val="dk1"/>
              </a:solidFill>
              <a:effectLst/>
              <a:latin typeface="+mn-lt"/>
              <a:ea typeface="+mn-ea"/>
              <a:cs typeface="+mn-cs"/>
            </a:rPr>
            <a:t>11,100</a:t>
          </a:r>
          <a:r>
            <a:rPr kumimoji="1" lang="ja-JP" altLang="ja-JP" sz="1200">
              <a:solidFill>
                <a:schemeClr val="dk1"/>
              </a:solidFill>
              <a:effectLst/>
              <a:latin typeface="+mn-lt"/>
              <a:ea typeface="+mn-ea"/>
              <a:cs typeface="+mn-cs"/>
            </a:rPr>
            <a:t>千円行うも、</a:t>
          </a:r>
          <a:endParaRPr lang="ja-JP" altLang="ja-JP" sz="1600">
            <a:effectLst/>
          </a:endParaRPr>
        </a:p>
        <a:p>
          <a:r>
            <a:rPr kumimoji="1" lang="ja-JP" altLang="ja-JP" sz="1200">
              <a:solidFill>
                <a:schemeClr val="dk1"/>
              </a:solidFill>
              <a:effectLst/>
              <a:latin typeface="+mn-lt"/>
              <a:ea typeface="+mn-ea"/>
              <a:cs typeface="+mn-cs"/>
            </a:rPr>
            <a:t>　　　　　　　　　　　　　　寄附金増加等により</a:t>
          </a:r>
          <a:r>
            <a:rPr kumimoji="1" lang="en-US" altLang="ja-JP" sz="1200">
              <a:solidFill>
                <a:schemeClr val="dk1"/>
              </a:solidFill>
              <a:effectLst/>
              <a:latin typeface="+mn-lt"/>
              <a:ea typeface="+mn-ea"/>
              <a:cs typeface="+mn-cs"/>
            </a:rPr>
            <a:t>20,766</a:t>
          </a:r>
          <a:r>
            <a:rPr kumimoji="1" lang="ja-JP" altLang="ja-JP" sz="1200">
              <a:solidFill>
                <a:schemeClr val="dk1"/>
              </a:solidFill>
              <a:effectLst/>
              <a:latin typeface="+mn-lt"/>
              <a:ea typeface="+mn-ea"/>
              <a:cs typeface="+mn-cs"/>
            </a:rPr>
            <a:t>千円積立てしたことから</a:t>
          </a:r>
          <a:r>
            <a:rPr kumimoji="1" lang="en-US" altLang="ja-JP" sz="1200">
              <a:solidFill>
                <a:schemeClr val="dk1"/>
              </a:solidFill>
              <a:effectLst/>
              <a:latin typeface="+mn-lt"/>
              <a:ea typeface="+mn-ea"/>
              <a:cs typeface="+mn-cs"/>
            </a:rPr>
            <a:t>9,667</a:t>
          </a:r>
          <a:r>
            <a:rPr kumimoji="1" lang="ja-JP" altLang="ja-JP" sz="1200">
              <a:solidFill>
                <a:schemeClr val="dk1"/>
              </a:solidFill>
              <a:effectLst/>
              <a:latin typeface="+mn-lt"/>
              <a:ea typeface="+mn-ea"/>
              <a:cs typeface="+mn-cs"/>
            </a:rPr>
            <a:t>千円の増加となった。</a:t>
          </a:r>
          <a:endParaRPr lang="ja-JP" altLang="ja-JP" sz="1600">
            <a:effectLst/>
          </a:endParaRPr>
        </a:p>
        <a:p>
          <a:r>
            <a:rPr kumimoji="1" lang="ja-JP" altLang="ja-JP" sz="1200">
              <a:solidFill>
                <a:schemeClr val="dk1"/>
              </a:solidFill>
              <a:effectLst/>
              <a:latin typeface="+mn-lt"/>
              <a:ea typeface="+mn-ea"/>
              <a:cs typeface="+mn-cs"/>
            </a:rPr>
            <a:t>・森林環境基金：森林環境譲与税のうち、当該年度の事業費を除いた</a:t>
          </a:r>
          <a:r>
            <a:rPr kumimoji="1" lang="en-US" altLang="ja-JP" sz="1200">
              <a:solidFill>
                <a:schemeClr val="dk1"/>
              </a:solidFill>
              <a:effectLst/>
              <a:latin typeface="+mn-lt"/>
              <a:ea typeface="+mn-ea"/>
              <a:cs typeface="+mn-cs"/>
            </a:rPr>
            <a:t>1,236</a:t>
          </a:r>
          <a:r>
            <a:rPr kumimoji="1" lang="ja-JP" altLang="ja-JP" sz="1200">
              <a:solidFill>
                <a:schemeClr val="dk1"/>
              </a:solidFill>
              <a:effectLst/>
              <a:latin typeface="+mn-lt"/>
              <a:ea typeface="+mn-ea"/>
              <a:cs typeface="+mn-cs"/>
            </a:rPr>
            <a:t>千円を積立てた。</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・公共施設整備基金：公共施設の老朽化対策に備えて積極的に積立てを検討していく。</a:t>
          </a:r>
          <a:endParaRPr lang="ja-JP" altLang="ja-JP" sz="1600">
            <a:effectLst/>
          </a:endParaRPr>
        </a:p>
        <a:p>
          <a:r>
            <a:rPr kumimoji="1" lang="ja-JP" altLang="ja-JP" sz="1200">
              <a:solidFill>
                <a:schemeClr val="dk1"/>
              </a:solidFill>
              <a:effectLst/>
              <a:latin typeface="+mn-lt"/>
              <a:ea typeface="+mn-ea"/>
              <a:cs typeface="+mn-cs"/>
            </a:rPr>
            <a:t>・地域福祉基金：毎年度</a:t>
          </a:r>
          <a:r>
            <a:rPr kumimoji="1" lang="en-US" altLang="ja-JP" sz="1200">
              <a:solidFill>
                <a:schemeClr val="dk1"/>
              </a:solidFill>
              <a:effectLst/>
              <a:latin typeface="+mn-lt"/>
              <a:ea typeface="+mn-ea"/>
              <a:cs typeface="+mn-cs"/>
            </a:rPr>
            <a:t>4,000</a:t>
          </a:r>
          <a:r>
            <a:rPr kumimoji="1" lang="ja-JP" altLang="ja-JP" sz="1200">
              <a:solidFill>
                <a:schemeClr val="dk1"/>
              </a:solidFill>
              <a:effectLst/>
              <a:latin typeface="+mn-lt"/>
              <a:ea typeface="+mn-ea"/>
              <a:cs typeface="+mn-cs"/>
            </a:rPr>
            <a:t>千円を支出する予定。</a:t>
          </a:r>
          <a:endParaRPr lang="ja-JP" altLang="ja-JP" sz="1600">
            <a:effectLst/>
          </a:endParaRPr>
        </a:p>
        <a:p>
          <a:r>
            <a:rPr kumimoji="1" lang="ja-JP" altLang="ja-JP" sz="1200">
              <a:solidFill>
                <a:schemeClr val="dk1"/>
              </a:solidFill>
              <a:effectLst/>
              <a:latin typeface="+mn-lt"/>
              <a:ea typeface="+mn-ea"/>
              <a:cs typeface="+mn-cs"/>
            </a:rPr>
            <a:t>・寄附によるまちづくり基金：寄附金の増加を図り、充当事業の拡充をしていく。</a:t>
          </a:r>
          <a:endParaRPr lang="ja-JP" altLang="ja-JP" sz="1600">
            <a:effectLst/>
          </a:endParaRPr>
        </a:p>
        <a:p>
          <a:r>
            <a:rPr kumimoji="1" lang="ja-JP" altLang="ja-JP" sz="1200">
              <a:solidFill>
                <a:schemeClr val="dk1"/>
              </a:solidFill>
              <a:effectLst/>
              <a:latin typeface="+mn-lt"/>
              <a:ea typeface="+mn-ea"/>
              <a:cs typeface="+mn-cs"/>
            </a:rPr>
            <a:t>・森林環境基金：当該年度に行う事業経費を差し引いた金額を積み立て、後年度の事業実施時に活用。</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令和</a:t>
          </a:r>
          <a:r>
            <a:rPr kumimoji="1" lang="en-US" altLang="ja-JP" sz="1400">
              <a:solidFill>
                <a:schemeClr val="dk1"/>
              </a:solidFill>
              <a:effectLst/>
              <a:latin typeface="+mn-lt"/>
              <a:ea typeface="+mn-ea"/>
              <a:cs typeface="+mn-cs"/>
            </a:rPr>
            <a:t>4</a:t>
          </a:r>
          <a:r>
            <a:rPr kumimoji="1" lang="ja-JP" altLang="en-US" sz="1400">
              <a:solidFill>
                <a:schemeClr val="dk1"/>
              </a:solidFill>
              <a:effectLst/>
              <a:latin typeface="+mn-lt"/>
              <a:ea typeface="+mn-ea"/>
              <a:cs typeface="+mn-cs"/>
            </a:rPr>
            <a:t>年</a:t>
          </a:r>
          <a:r>
            <a:rPr kumimoji="1" lang="ja-JP" altLang="ja-JP" sz="1400">
              <a:solidFill>
                <a:schemeClr val="dk1"/>
              </a:solidFill>
              <a:effectLst/>
              <a:latin typeface="+mn-lt"/>
              <a:ea typeface="+mn-ea"/>
              <a:cs typeface="+mn-cs"/>
            </a:rPr>
            <a:t>度は</a:t>
          </a:r>
          <a:r>
            <a:rPr kumimoji="1" lang="ja-JP" altLang="en-US" sz="1400">
              <a:solidFill>
                <a:schemeClr val="dk1"/>
              </a:solidFill>
              <a:effectLst/>
              <a:latin typeface="+mn-lt"/>
              <a:ea typeface="+mn-ea"/>
              <a:cs typeface="+mn-cs"/>
            </a:rPr>
            <a:t>固定資産税、法人税割をはじめとした町税が令和</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年度比で復調したことから</a:t>
          </a:r>
          <a:r>
            <a:rPr kumimoji="1" lang="ja-JP" altLang="ja-JP" sz="1400">
              <a:solidFill>
                <a:schemeClr val="dk1"/>
              </a:solidFill>
              <a:effectLst/>
              <a:latin typeface="+mn-lt"/>
              <a:ea typeface="+mn-ea"/>
              <a:cs typeface="+mn-cs"/>
            </a:rPr>
            <a:t>、財政調整基金</a:t>
          </a:r>
          <a:r>
            <a:rPr kumimoji="1" lang="ja-JP" altLang="en-US" sz="1400">
              <a:solidFill>
                <a:schemeClr val="dk1"/>
              </a:solidFill>
              <a:effectLst/>
              <a:latin typeface="+mn-lt"/>
              <a:ea typeface="+mn-ea"/>
              <a:cs typeface="+mn-cs"/>
            </a:rPr>
            <a:t>を</a:t>
          </a:r>
          <a:r>
            <a:rPr kumimoji="1" lang="en-US" altLang="ja-JP" sz="1400">
              <a:solidFill>
                <a:schemeClr val="dk1"/>
              </a:solidFill>
              <a:effectLst/>
              <a:latin typeface="+mn-lt"/>
              <a:ea typeface="+mn-ea"/>
              <a:cs typeface="+mn-cs"/>
            </a:rPr>
            <a:t>99</a:t>
          </a:r>
          <a:r>
            <a:rPr kumimoji="1" lang="ja-JP" altLang="ja-JP" sz="1400">
              <a:solidFill>
                <a:schemeClr val="dk1"/>
              </a:solidFill>
              <a:effectLst/>
              <a:latin typeface="+mn-lt"/>
              <a:ea typeface="+mn-ea"/>
              <a:cs typeface="+mn-cs"/>
            </a:rPr>
            <a:t>百万円積増しすることができた。</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災害対応等、緊急的な対応に備えるとともに、町税等の歳入減少による年度間の恒常的な財源不足に備えるため</a:t>
          </a:r>
          <a:endParaRPr lang="ja-JP" altLang="ja-JP" sz="1400">
            <a:effectLst/>
          </a:endParaRPr>
        </a:p>
        <a:p>
          <a:r>
            <a:rPr kumimoji="1" lang="ja-JP" altLang="ja-JP" sz="1400">
              <a:solidFill>
                <a:schemeClr val="dk1"/>
              </a:solidFill>
              <a:effectLst/>
              <a:latin typeface="+mn-lt"/>
              <a:ea typeface="+mn-ea"/>
              <a:cs typeface="+mn-cs"/>
            </a:rPr>
            <a:t>　現状の残高水準を下回らないように努める。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増減なし。</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満期一括償還の地方債の発行を行っていないことから、新たな積み増しは行っていない。</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今後、資金調達において満期一括償還の地方債を活用する際には積立を検討する。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2B99210-59C0-44D5-BDBA-C2D2746ACA5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C07BE3B-3D3E-4E5A-9CED-956CE28AD5C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D4D376D-442F-4B04-8A2C-6BC75A38361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DB2E5C6-1138-42AF-817A-DA827C32A71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0AE1B6C-D188-42B0-BEDE-A98AC860D1B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E48DCEE-6DF6-462C-A247-8439DFBD5ED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6A5ECAA-86F8-4979-86ED-016695F12CC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65F7EAA-BD86-489D-A302-49D3F819952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91C4C20-B4B7-4F47-86AB-9066BE6E13B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0482ED4-EDDC-4A32-A364-423D116A5F4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27,883
60.36
10,546,598
10,065,993
450,900
6,714,106
8,239,072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B27E455-0584-490E-B50B-3F0E484ECFB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0731968-13D5-4CF4-8502-4ECA66045C9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B22D917-9DFB-4A5A-B54F-2D0A6BF9972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72606F8-BAE4-49B3-85AD-240A710773A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66FF0C4-793B-469D-B8C9-121C4BE413E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CBF85E9-798C-4270-88DA-81D679D03C1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14118FC-A207-42DA-B5AB-61E88C569DC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08B592D-F832-4BE7-B3F4-003D3C642F8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13DADA0-E6DB-4089-BEA1-F91BBC963AA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E41E998-FF70-4D0B-B8AF-93C342E046A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137205E-9945-4AF2-8313-F4A5BB7D7A9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DFC47B6-E30C-4CDD-95C4-453EBF104DE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8D7EA2C-9065-487F-84AF-65930EAA054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77BDA32-93E5-4FE4-A079-91BB5013EDC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B7CF3B1-971A-430C-A1D4-A866DFA2884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AB41BC4-A689-40D1-B7B6-FB9C106B1D3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FD4C4EA-FC0E-4549-A86E-720D5F9233A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12F845E-591E-4FA7-8D1E-6F1473C8DDC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7767862-1C22-4B57-A68E-0453A5ADDD3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492D0AA-BB7B-47DB-A035-0611709D913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28F990C-0930-4E8D-9C52-7C4D89E9CF1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EE6267D-EA4A-40F9-A648-475EA2DC596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85178CB-BC47-4E7F-A2B1-4CA21D9E928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67C5442-8948-4736-9A97-896D68FE4B1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3B2B19B-CFC9-4713-94AA-C43C212EE7B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6C6AD0F-43D4-4514-9F99-501AC7D99A1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2269940-226B-46DB-8FE6-F8F9D11297E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AE6841E-2868-4F04-89D7-BD488ACE698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712C742-43D9-4695-98E9-1CE16FB9E4E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4CABF64-970F-4F80-986B-BFD389F846F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A90713B-B65F-43EF-AA93-95A54465056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BB5781F-80CC-476C-8591-2B1860C1955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3BDA631-672A-4892-BFA0-ACB8F4AECA4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F434E19-E39C-4524-949D-DD5AC644218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C4DC522-8F4A-4B78-8BC0-6B06244D07C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6435BC0-0597-4E66-AC4B-14EED58F8AD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0E26C7B-53AD-48A6-A785-2A5FD13B9E2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財政力指数は</a:t>
          </a:r>
          <a:r>
            <a:rPr kumimoji="1" lang="en-US" altLang="ja-JP" sz="800">
              <a:solidFill>
                <a:schemeClr val="dk1"/>
              </a:solidFill>
              <a:effectLst/>
              <a:latin typeface="+mn-lt"/>
              <a:ea typeface="+mn-ea"/>
              <a:cs typeface="+mn-cs"/>
            </a:rPr>
            <a:t>0.61</a:t>
          </a:r>
          <a:r>
            <a:rPr kumimoji="1" lang="ja-JP" altLang="ja-JP" sz="800">
              <a:solidFill>
                <a:schemeClr val="dk1"/>
              </a:solidFill>
              <a:effectLst/>
              <a:latin typeface="+mn-lt"/>
              <a:ea typeface="+mn-ea"/>
              <a:cs typeface="+mn-cs"/>
            </a:rPr>
            <a:t>であり、前年度比</a:t>
          </a:r>
          <a:r>
            <a:rPr kumimoji="1" lang="en-US" altLang="ja-JP" sz="800">
              <a:solidFill>
                <a:schemeClr val="dk1"/>
              </a:solidFill>
              <a:effectLst/>
              <a:latin typeface="+mn-lt"/>
              <a:ea typeface="+mn-ea"/>
              <a:cs typeface="+mn-cs"/>
            </a:rPr>
            <a:t>0.3</a:t>
          </a:r>
          <a:r>
            <a:rPr kumimoji="1" lang="ja-JP" altLang="ja-JP" sz="800">
              <a:solidFill>
                <a:schemeClr val="dk1"/>
              </a:solidFill>
              <a:effectLst/>
              <a:latin typeface="+mn-lt"/>
              <a:ea typeface="+mn-ea"/>
              <a:cs typeface="+mn-cs"/>
            </a:rPr>
            <a:t>ポイントの減少となった。類似団体平均と比較し、</a:t>
          </a:r>
          <a:r>
            <a:rPr kumimoji="1" lang="en-US" altLang="ja-JP" sz="800">
              <a:solidFill>
                <a:schemeClr val="dk1"/>
              </a:solidFill>
              <a:effectLst/>
              <a:latin typeface="+mn-lt"/>
              <a:ea typeface="+mn-ea"/>
              <a:cs typeface="+mn-cs"/>
            </a:rPr>
            <a:t>0.05</a:t>
          </a:r>
          <a:r>
            <a:rPr kumimoji="1" lang="ja-JP" altLang="ja-JP" sz="800">
              <a:solidFill>
                <a:schemeClr val="dk1"/>
              </a:solidFill>
              <a:effectLst/>
              <a:latin typeface="+mn-lt"/>
              <a:ea typeface="+mn-ea"/>
              <a:cs typeface="+mn-cs"/>
            </a:rPr>
            <a:t>ポイント下回っている状況である。</a:t>
          </a:r>
          <a:endParaRPr lang="ja-JP" altLang="ja-JP" sz="1000">
            <a:effectLst/>
          </a:endParaRPr>
        </a:p>
        <a:p>
          <a:r>
            <a:rPr kumimoji="1" lang="ja-JP" altLang="ja-JP" sz="800">
              <a:solidFill>
                <a:schemeClr val="dk1"/>
              </a:solidFill>
              <a:effectLst/>
              <a:latin typeface="+mn-lt"/>
              <a:ea typeface="+mn-ea"/>
              <a:cs typeface="+mn-cs"/>
            </a:rPr>
            <a:t>　基準財政収入額は、法人税割や固定資産税が増加したことなどから、前年度比</a:t>
          </a:r>
          <a:r>
            <a:rPr kumimoji="1" lang="en-US" altLang="ja-JP" sz="800">
              <a:solidFill>
                <a:schemeClr val="dk1"/>
              </a:solidFill>
              <a:effectLst/>
              <a:latin typeface="+mn-lt"/>
              <a:ea typeface="+mn-ea"/>
              <a:cs typeface="+mn-cs"/>
            </a:rPr>
            <a:t>124,518</a:t>
          </a:r>
          <a:r>
            <a:rPr kumimoji="1" lang="ja-JP" altLang="ja-JP" sz="800">
              <a:solidFill>
                <a:schemeClr val="dk1"/>
              </a:solidFill>
              <a:effectLst/>
              <a:latin typeface="+mn-lt"/>
              <a:ea typeface="+mn-ea"/>
              <a:cs typeface="+mn-cs"/>
            </a:rPr>
            <a:t>千円の増加。基準財政需要額は、臨時財政対策債振替相当額が大幅に減少した影響を受け、前年度比</a:t>
          </a:r>
          <a:r>
            <a:rPr kumimoji="1" lang="en-US" altLang="ja-JP" sz="800">
              <a:solidFill>
                <a:schemeClr val="dk1"/>
              </a:solidFill>
              <a:effectLst/>
              <a:latin typeface="+mn-lt"/>
              <a:ea typeface="+mn-ea"/>
              <a:cs typeface="+mn-cs"/>
            </a:rPr>
            <a:t>124,023</a:t>
          </a:r>
          <a:r>
            <a:rPr kumimoji="1" lang="ja-JP" altLang="ja-JP" sz="800">
              <a:solidFill>
                <a:schemeClr val="dk1"/>
              </a:solidFill>
              <a:effectLst/>
              <a:latin typeface="+mn-lt"/>
              <a:ea typeface="+mn-ea"/>
              <a:cs typeface="+mn-cs"/>
            </a:rPr>
            <a:t>千円の増となった。単年度の指数としては</a:t>
          </a:r>
          <a:r>
            <a:rPr kumimoji="1" lang="en-US" altLang="ja-JP" sz="800">
              <a:solidFill>
                <a:schemeClr val="dk1"/>
              </a:solidFill>
              <a:effectLst/>
              <a:latin typeface="+mn-lt"/>
              <a:ea typeface="+mn-ea"/>
              <a:cs typeface="+mn-cs"/>
            </a:rPr>
            <a:t>0.602</a:t>
          </a:r>
          <a:r>
            <a:rPr kumimoji="1" lang="ja-JP" altLang="ja-JP" sz="800">
              <a:solidFill>
                <a:schemeClr val="dk1"/>
              </a:solidFill>
              <a:effectLst/>
              <a:latin typeface="+mn-lt"/>
              <a:ea typeface="+mn-ea"/>
              <a:cs typeface="+mn-cs"/>
            </a:rPr>
            <a:t>となり、前年度から</a:t>
          </a:r>
          <a:r>
            <a:rPr kumimoji="1" lang="en-US" altLang="ja-JP" sz="800">
              <a:solidFill>
                <a:schemeClr val="dk1"/>
              </a:solidFill>
              <a:effectLst/>
              <a:latin typeface="+mn-lt"/>
              <a:ea typeface="+mn-ea"/>
              <a:cs typeface="+mn-cs"/>
            </a:rPr>
            <a:t>0.009</a:t>
          </a:r>
          <a:r>
            <a:rPr kumimoji="1" lang="ja-JP" altLang="ja-JP" sz="800">
              <a:solidFill>
                <a:schemeClr val="dk1"/>
              </a:solidFill>
              <a:effectLst/>
              <a:latin typeface="+mn-lt"/>
              <a:ea typeface="+mn-ea"/>
              <a:cs typeface="+mn-cs"/>
            </a:rPr>
            <a:t>ポイントの上昇となった（当該数値（</a:t>
          </a:r>
          <a:r>
            <a:rPr kumimoji="1" lang="en-US" altLang="ja-JP" sz="800">
              <a:solidFill>
                <a:schemeClr val="dk1"/>
              </a:solidFill>
              <a:effectLst/>
              <a:latin typeface="+mn-lt"/>
              <a:ea typeface="+mn-ea"/>
              <a:cs typeface="+mn-cs"/>
            </a:rPr>
            <a:t>R4</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0.61</a:t>
          </a:r>
          <a:r>
            <a:rPr kumimoji="1" lang="ja-JP" altLang="ja-JP" sz="800">
              <a:solidFill>
                <a:schemeClr val="dk1"/>
              </a:solidFill>
              <a:effectLst/>
              <a:latin typeface="+mn-lt"/>
              <a:ea typeface="+mn-ea"/>
              <a:cs typeface="+mn-cs"/>
            </a:rPr>
            <a:t>）は３か年平均の数値）。</a:t>
          </a:r>
          <a:endParaRPr lang="ja-JP" altLang="ja-JP" sz="1000">
            <a:effectLst/>
          </a:endParaRPr>
        </a:p>
        <a:p>
          <a:r>
            <a:rPr lang="ja-JP" altLang="ja-JP" sz="800">
              <a:solidFill>
                <a:schemeClr val="dk1"/>
              </a:solidFill>
              <a:effectLst/>
              <a:latin typeface="+mn-lt"/>
              <a:ea typeface="+mn-ea"/>
              <a:cs typeface="+mn-cs"/>
            </a:rPr>
            <a:t>　歳入面では、</a:t>
          </a:r>
          <a:r>
            <a:rPr lang="en-US" altLang="ja-JP" sz="800">
              <a:solidFill>
                <a:schemeClr val="dk1"/>
              </a:solidFill>
              <a:effectLst/>
              <a:latin typeface="+mn-lt"/>
              <a:ea typeface="+mn-ea"/>
              <a:cs typeface="+mn-cs"/>
            </a:rPr>
            <a:t>R3</a:t>
          </a:r>
          <a:r>
            <a:rPr lang="ja-JP" altLang="ja-JP" sz="800">
              <a:solidFill>
                <a:schemeClr val="dk1"/>
              </a:solidFill>
              <a:effectLst/>
              <a:latin typeface="+mn-lt"/>
              <a:ea typeface="+mn-ea"/>
              <a:cs typeface="+mn-cs"/>
            </a:rPr>
            <a:t>は</a:t>
          </a:r>
          <a:r>
            <a:rPr kumimoji="1" lang="ja-JP" altLang="ja-JP" sz="800">
              <a:solidFill>
                <a:schemeClr val="dk1"/>
              </a:solidFill>
              <a:effectLst/>
              <a:latin typeface="+mn-lt"/>
              <a:ea typeface="+mn-ea"/>
              <a:cs typeface="+mn-cs"/>
            </a:rPr>
            <a:t>新型コロナの影響を受け町税が大幅な減少となったが、</a:t>
          </a:r>
          <a:r>
            <a:rPr kumimoji="1" lang="en-US" altLang="ja-JP" sz="800">
              <a:solidFill>
                <a:schemeClr val="dk1"/>
              </a:solidFill>
              <a:effectLst/>
              <a:latin typeface="+mn-lt"/>
              <a:ea typeface="+mn-ea"/>
              <a:cs typeface="+mn-cs"/>
            </a:rPr>
            <a:t>R4</a:t>
          </a:r>
          <a:r>
            <a:rPr kumimoji="1" lang="ja-JP" altLang="ja-JP" sz="800">
              <a:solidFill>
                <a:schemeClr val="dk1"/>
              </a:solidFill>
              <a:effectLst/>
              <a:latin typeface="+mn-lt"/>
              <a:ea typeface="+mn-ea"/>
              <a:cs typeface="+mn-cs"/>
            </a:rPr>
            <a:t>は復調した形となった。一方で、生産年齢人口の減に伴う町税の減収傾向は依然としてかわらないことから、引き続き事務事業の見直しを行うなかで経費削減を図るとともに、町税等の収納強化、未利用財産の活用及び売却、企業誘致の推進等により歳入の確保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9859E0E-F7CA-4170-B8E8-F5A9EFD24B0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99E9240-C4A9-4BF1-B294-3C6B6D47FB7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83B8EBEF-8D4B-48AC-9F5E-927226B41DA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AB2EAFC3-73B5-4D0A-8BF8-F42FD84D36E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8D704D2-A20E-4044-A1BD-A5DAAB920F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1BE110A2-2104-4FE0-AF8C-763B04E118C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F11484-23BA-40C6-AF2E-B276B7D3D1CD}"/>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E8FE3A0-BE67-45BB-9E67-525A76406ED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E93C225-2546-488B-A768-0D578946424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57DA7AE-814E-46E1-BB40-2A54B7DDF0D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0D99C5D-D71C-41A5-9798-F0EEEAF61DA3}"/>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F2CF40C-5A22-4EBC-9ED8-24603E4487C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27F4C1E0-C75C-4521-ADF0-5172C4F383C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2B886B5-95E9-4860-8254-4C88DCE3B0F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D08D6B5-F401-40BC-864F-F22C486934E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C7E53995-739E-4F26-A714-8FCC7FCA5C91}"/>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D7BE00C4-6D34-4C94-9289-0D655B7C3EF8}"/>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ADC1B11F-BE02-465C-8DAC-BDA8C679A8F7}"/>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DDC931DB-2AF5-4B89-8EB9-45051FDABA15}"/>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3003E465-E71C-4EA9-8807-B0BD06380658}"/>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6E81FDE7-8E49-4EC5-B727-25F1CDC631F0}"/>
            </a:ext>
          </a:extLst>
        </xdr:cNvPr>
        <xdr:cNvCxnSpPr/>
      </xdr:nvCxnSpPr>
      <xdr:spPr>
        <a:xfrm>
          <a:off x="4114800" y="73335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C4C5A8BE-A2FD-4552-A0D3-C6F4246FDF1E}"/>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620D00F7-5CC5-4ED5-AA48-85E61D44D60F}"/>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F1E20482-D410-49D3-9F96-A17E6EE39A62}"/>
            </a:ext>
          </a:extLst>
        </xdr:cNvPr>
        <xdr:cNvCxnSpPr/>
      </xdr:nvCxnSpPr>
      <xdr:spPr>
        <a:xfrm>
          <a:off x="3225800" y="72933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9470C5BA-34CF-4AC6-A81E-638357F4BD96}"/>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9F247158-B8E1-4324-9084-6092D30CA174}"/>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5" name="直線コネクタ 74">
          <a:extLst>
            <a:ext uri="{FF2B5EF4-FFF2-40B4-BE49-F238E27FC236}">
              <a16:creationId xmlns:a16="http://schemas.microsoft.com/office/drawing/2014/main" id="{BFD6D5FD-B9FC-46E1-8C88-5F4A299288F1}"/>
            </a:ext>
          </a:extLst>
        </xdr:cNvPr>
        <xdr:cNvCxnSpPr/>
      </xdr:nvCxnSpPr>
      <xdr:spPr>
        <a:xfrm>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3AADB584-40A4-4BDB-8387-4B999F8563F6}"/>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7BC72385-EC6C-4495-B93A-12C053D97E09}"/>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a:extLst>
            <a:ext uri="{FF2B5EF4-FFF2-40B4-BE49-F238E27FC236}">
              <a16:creationId xmlns:a16="http://schemas.microsoft.com/office/drawing/2014/main" id="{6B4CC239-823C-44EE-A0EC-65CB1B64ED25}"/>
            </a:ext>
          </a:extLst>
        </xdr:cNvPr>
        <xdr:cNvCxnSpPr/>
      </xdr:nvCxnSpPr>
      <xdr:spPr>
        <a:xfrm>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2AA841FE-4563-4819-AC39-4A49756EF069}"/>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7333E2D-19A4-48AB-A644-2CACC1044D61}"/>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16C9333B-F9D5-401E-9C4D-F4E4ACC982F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AEB4A10E-860A-46B0-8EB7-A265B4D4CF65}"/>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DFB5FD1-5C0D-4968-90A8-E5066856064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23425F6-98A1-478A-B2BC-F151853E814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495DD3A-3567-4EED-A036-0E3D540D761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D155EDE-71C8-4E18-9C5A-2B932C91D84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B8063B7-0B12-4914-AA44-487D079C4C1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8B988193-A23E-4412-B465-AF4058360B39}"/>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19F8EFC9-98C0-49D3-BC8C-FAAFBB305DF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9011AEA9-4275-45C7-94BA-F274110AA092}"/>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C6E0AC42-59A5-490C-AFF4-A3E0E656C43D}"/>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a:extLst>
            <a:ext uri="{FF2B5EF4-FFF2-40B4-BE49-F238E27FC236}">
              <a16:creationId xmlns:a16="http://schemas.microsoft.com/office/drawing/2014/main" id="{0284A3F9-BCF8-4B41-8ACA-6B47817D4E0E}"/>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a:extLst>
            <a:ext uri="{FF2B5EF4-FFF2-40B4-BE49-F238E27FC236}">
              <a16:creationId xmlns:a16="http://schemas.microsoft.com/office/drawing/2014/main" id="{B04AAC2F-0D3F-4163-8DFD-50691BA1DF0B}"/>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3138EF22-0AD5-4DC7-A8D8-B5D60CF21CAB}"/>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a:extLst>
            <a:ext uri="{FF2B5EF4-FFF2-40B4-BE49-F238E27FC236}">
              <a16:creationId xmlns:a16="http://schemas.microsoft.com/office/drawing/2014/main" id="{C5E9C39A-4809-45A0-AE22-64123A790CC2}"/>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1EFFDC7-06F2-45DB-A155-BB2A8C084296}"/>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A54BB082-C5F4-4051-8626-849ADA74490F}"/>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55351750-7E21-4E21-876D-B12EB7F4196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2291B9A-8D4C-4331-B35B-B37C3EA7D0B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3B3A822-5956-435B-9A4A-62FB124336B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4B975C4-7B62-4F3C-A149-68EA3CAABFA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9A3D329-605A-4213-8096-C35DF5AB620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1928A43-1774-4BFC-87C0-69524D72DF5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880D6FE-1C86-4607-8D44-F5715A9C8C4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B8A73A0-ADAC-4235-B969-C5BE726CF48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998B7F8D-BA35-4925-9B31-163321FFB64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53F2529-AC9A-4671-9A13-0859EA7B5E3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417C93C-9B08-4CDE-BB48-2D1B1280FDE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5F17261-B0CE-4CE3-A89E-B53B9ACBFE2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8A38338-13DB-4974-A8D6-FAA4F982344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経常収支比率は</a:t>
          </a:r>
          <a:r>
            <a:rPr kumimoji="1" lang="en-US" altLang="ja-JP" sz="900">
              <a:solidFill>
                <a:schemeClr val="dk1"/>
              </a:solidFill>
              <a:effectLst/>
              <a:latin typeface="+mn-lt"/>
              <a:ea typeface="+mn-ea"/>
              <a:cs typeface="+mn-cs"/>
            </a:rPr>
            <a:t>89.6</a:t>
          </a:r>
          <a:r>
            <a:rPr kumimoji="1" lang="ja-JP" altLang="ja-JP" sz="900">
              <a:solidFill>
                <a:schemeClr val="dk1"/>
              </a:solidFill>
              <a:effectLst/>
              <a:latin typeface="+mn-lt"/>
              <a:ea typeface="+mn-ea"/>
              <a:cs typeface="+mn-cs"/>
            </a:rPr>
            <a:t>％であり、前年度比</a:t>
          </a:r>
          <a:r>
            <a:rPr kumimoji="1" lang="en-US" altLang="ja-JP" sz="900">
              <a:solidFill>
                <a:schemeClr val="dk1"/>
              </a:solidFill>
              <a:effectLst/>
              <a:latin typeface="+mn-lt"/>
              <a:ea typeface="+mn-ea"/>
              <a:cs typeface="+mn-cs"/>
            </a:rPr>
            <a:t>4.6</a:t>
          </a:r>
          <a:r>
            <a:rPr kumimoji="1" lang="ja-JP" altLang="ja-JP" sz="900">
              <a:solidFill>
                <a:schemeClr val="dk1"/>
              </a:solidFill>
              <a:effectLst/>
              <a:latin typeface="+mn-lt"/>
              <a:ea typeface="+mn-ea"/>
              <a:cs typeface="+mn-cs"/>
            </a:rPr>
            <a:t>ポイント増加した。類似団体平均と比較し、</a:t>
          </a:r>
          <a:r>
            <a:rPr kumimoji="1" lang="en-US" altLang="ja-JP" sz="900">
              <a:solidFill>
                <a:schemeClr val="dk1"/>
              </a:solidFill>
              <a:effectLst/>
              <a:latin typeface="+mn-lt"/>
              <a:ea typeface="+mn-ea"/>
              <a:cs typeface="+mn-cs"/>
            </a:rPr>
            <a:t>0.3</a:t>
          </a:r>
          <a:r>
            <a:rPr kumimoji="1" lang="ja-JP" altLang="ja-JP" sz="900">
              <a:solidFill>
                <a:schemeClr val="dk1"/>
              </a:solidFill>
              <a:effectLst/>
              <a:latin typeface="+mn-lt"/>
              <a:ea typeface="+mn-ea"/>
              <a:cs typeface="+mn-cs"/>
            </a:rPr>
            <a:t>ポイント上回っている状況である。</a:t>
          </a:r>
          <a:endParaRPr lang="ja-JP" altLang="ja-JP" sz="900">
            <a:effectLst/>
          </a:endParaRPr>
        </a:p>
        <a:p>
          <a:r>
            <a:rPr kumimoji="1" lang="ja-JP" altLang="ja-JP" sz="900" b="0">
              <a:solidFill>
                <a:schemeClr val="dk1"/>
              </a:solidFill>
              <a:effectLst/>
              <a:latin typeface="+mn-lt"/>
              <a:ea typeface="+mn-ea"/>
              <a:cs typeface="+mn-cs"/>
            </a:rPr>
            <a:t>　経常収支における収入は町民税が増収となったことで</a:t>
          </a:r>
          <a:r>
            <a:rPr kumimoji="1" lang="en-US" altLang="ja-JP" sz="900" b="0">
              <a:solidFill>
                <a:schemeClr val="dk1"/>
              </a:solidFill>
              <a:effectLst/>
              <a:latin typeface="+mn-lt"/>
              <a:ea typeface="+mn-ea"/>
              <a:cs typeface="+mn-cs"/>
            </a:rPr>
            <a:t>56,501</a:t>
          </a:r>
          <a:r>
            <a:rPr kumimoji="1" lang="ja-JP" altLang="ja-JP" sz="900" b="0">
              <a:solidFill>
                <a:schemeClr val="dk1"/>
              </a:solidFill>
              <a:effectLst/>
              <a:latin typeface="+mn-lt"/>
              <a:ea typeface="+mn-ea"/>
              <a:cs typeface="+mn-cs"/>
            </a:rPr>
            <a:t>千円の増となった。一方支出は、塵芥処理の方法を民間事業者への委託に切り替えたことに伴い、小川地区衛生組合に支出する塵芥処理費負担金が増加したことで</a:t>
          </a:r>
          <a:r>
            <a:rPr kumimoji="1" lang="en-US" altLang="ja-JP" sz="900" b="0">
              <a:solidFill>
                <a:schemeClr val="dk1"/>
              </a:solidFill>
              <a:effectLst/>
              <a:latin typeface="+mn-lt"/>
              <a:ea typeface="+mn-ea"/>
              <a:cs typeface="+mn-cs"/>
            </a:rPr>
            <a:t>147,904</a:t>
          </a:r>
          <a:r>
            <a:rPr kumimoji="1" lang="ja-JP" altLang="ja-JP" sz="900" b="0">
              <a:solidFill>
                <a:schemeClr val="dk1"/>
              </a:solidFill>
              <a:effectLst/>
              <a:latin typeface="+mn-lt"/>
              <a:ea typeface="+mn-ea"/>
              <a:cs typeface="+mn-cs"/>
            </a:rPr>
            <a:t>千円の増となった。</a:t>
          </a:r>
          <a:endParaRPr lang="ja-JP" altLang="ja-JP" sz="900">
            <a:effectLst/>
          </a:endParaRPr>
        </a:p>
        <a:p>
          <a:r>
            <a:rPr kumimoji="1" lang="ja-JP" altLang="ja-JP" sz="900" b="0">
              <a:solidFill>
                <a:schemeClr val="dk1"/>
              </a:solidFill>
              <a:effectLst/>
              <a:latin typeface="+mn-lt"/>
              <a:ea typeface="+mn-ea"/>
              <a:cs typeface="+mn-cs"/>
            </a:rPr>
            <a:t>　歳入の増と比較して、歳出が大きく増加したことから前年度比で</a:t>
          </a:r>
          <a:r>
            <a:rPr kumimoji="1" lang="en-US" altLang="ja-JP" sz="900" b="0">
              <a:solidFill>
                <a:schemeClr val="dk1"/>
              </a:solidFill>
              <a:effectLst/>
              <a:latin typeface="+mn-lt"/>
              <a:ea typeface="+mn-ea"/>
              <a:cs typeface="+mn-cs"/>
            </a:rPr>
            <a:t>4.6</a:t>
          </a:r>
          <a:r>
            <a:rPr kumimoji="1" lang="ja-JP" altLang="ja-JP" sz="900" b="0">
              <a:solidFill>
                <a:schemeClr val="dk1"/>
              </a:solidFill>
              <a:effectLst/>
              <a:latin typeface="+mn-lt"/>
              <a:ea typeface="+mn-ea"/>
              <a:cs typeface="+mn-cs"/>
            </a:rPr>
            <a:t>ポイント増となった。</a:t>
          </a:r>
          <a:endParaRPr lang="ja-JP" altLang="ja-JP" sz="900">
            <a:effectLst/>
          </a:endParaRPr>
        </a:p>
        <a:p>
          <a:r>
            <a:rPr kumimoji="1" lang="ja-JP" altLang="ja-JP" sz="900" b="0">
              <a:solidFill>
                <a:schemeClr val="dk1"/>
              </a:solidFill>
              <a:effectLst/>
              <a:latin typeface="+mn-lt"/>
              <a:ea typeface="+mn-ea"/>
              <a:cs typeface="+mn-cs"/>
            </a:rPr>
            <a:t>　</a:t>
          </a:r>
          <a:r>
            <a:rPr kumimoji="1" lang="en-US" altLang="ja-JP" sz="900" b="0">
              <a:solidFill>
                <a:schemeClr val="dk1"/>
              </a:solidFill>
              <a:effectLst/>
              <a:latin typeface="+mn-lt"/>
              <a:ea typeface="+mn-ea"/>
              <a:cs typeface="+mn-cs"/>
            </a:rPr>
            <a:t>R4</a:t>
          </a:r>
          <a:r>
            <a:rPr kumimoji="1" lang="ja-JP" altLang="ja-JP" sz="900" b="0">
              <a:solidFill>
                <a:schemeClr val="dk1"/>
              </a:solidFill>
              <a:effectLst/>
              <a:latin typeface="+mn-lt"/>
              <a:ea typeface="+mn-ea"/>
              <a:cs typeface="+mn-cs"/>
            </a:rPr>
            <a:t>のポイント増については、国補正予算による普通交付税等の増額措置が手厚かった</a:t>
          </a:r>
          <a:r>
            <a:rPr kumimoji="1" lang="en-US" altLang="ja-JP" sz="900" b="0">
              <a:solidFill>
                <a:schemeClr val="dk1"/>
              </a:solidFill>
              <a:effectLst/>
              <a:latin typeface="+mn-lt"/>
              <a:ea typeface="+mn-ea"/>
              <a:cs typeface="+mn-cs"/>
            </a:rPr>
            <a:t>R3</a:t>
          </a:r>
          <a:r>
            <a:rPr kumimoji="1" lang="ja-JP" altLang="ja-JP" sz="900" b="0">
              <a:solidFill>
                <a:schemeClr val="dk1"/>
              </a:solidFill>
              <a:effectLst/>
              <a:latin typeface="+mn-lt"/>
              <a:ea typeface="+mn-ea"/>
              <a:cs typeface="+mn-cs"/>
            </a:rPr>
            <a:t>からの反動減の要素も大きいが、塵芥処理負担金などの経常支出が増加傾向にあることから、引き続き行政運営の効率化を図る必要がある。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567E7EE6-6DD7-437D-A329-368F3E7026B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5AA4E02-42BE-4B03-8504-4D921000ADB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5DC8609-3AA6-4607-AEBC-ADBA013F3A1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25834240-4E52-46F4-A0E6-BADE378BC83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1342FFE8-01B0-4666-9963-44C3102F7F39}"/>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76C725C4-608F-4E7C-80DB-1F9A359E221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D3BCE3A8-EDD6-47A2-BE8F-FF5888F9E4A3}"/>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7CB7E07E-0BE9-4652-817A-4FAA504266C7}"/>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B3A07D62-AB99-4107-A756-90831A3D17E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FDB7C932-D19E-4F3A-A1B1-7753F051DE6A}"/>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DD08BC99-9C74-4613-BA55-C90BD9868FE3}"/>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CD4029C5-1D93-4A13-87C8-64A7BFE4B28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D17F4D44-7257-46FF-A01D-F82122D9D18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F6EDF6FB-4281-41F5-8E86-553EC92D5FD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FB43FEF-35BD-41F7-AC25-B7B9D99FCF92}"/>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ECF1C348-3F59-47B9-9E1F-E959C3DB4987}"/>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A37CC050-DD5E-4F5B-A799-D78FDBB29431}"/>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3B6D6E47-8E69-472B-9AD4-F3CA86255A69}"/>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61AB4AE0-5339-447B-9C5A-958C955A736E}"/>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44196</xdr:rowOff>
    </xdr:to>
    <xdr:cxnSp macro="">
      <xdr:nvCxnSpPr>
        <xdr:cNvPr id="130" name="直線コネクタ 129">
          <a:extLst>
            <a:ext uri="{FF2B5EF4-FFF2-40B4-BE49-F238E27FC236}">
              <a16:creationId xmlns:a16="http://schemas.microsoft.com/office/drawing/2014/main" id="{FD426F94-31FD-4EF9-9136-4E28BBC26608}"/>
            </a:ext>
          </a:extLst>
        </xdr:cNvPr>
        <xdr:cNvCxnSpPr/>
      </xdr:nvCxnSpPr>
      <xdr:spPr>
        <a:xfrm>
          <a:off x="4114800" y="10795000"/>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12A34E0C-D3BB-474D-8496-7B351ACC9535}"/>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252F7AD3-0B3F-485D-BED1-ADC3FECB8F1F}"/>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24892</xdr:rowOff>
    </xdr:to>
    <xdr:cxnSp macro="">
      <xdr:nvCxnSpPr>
        <xdr:cNvPr id="133" name="直線コネクタ 132">
          <a:extLst>
            <a:ext uri="{FF2B5EF4-FFF2-40B4-BE49-F238E27FC236}">
              <a16:creationId xmlns:a16="http://schemas.microsoft.com/office/drawing/2014/main" id="{E2E899CD-1CBF-4C71-AE95-3AE33DEC18A7}"/>
            </a:ext>
          </a:extLst>
        </xdr:cNvPr>
        <xdr:cNvCxnSpPr/>
      </xdr:nvCxnSpPr>
      <xdr:spPr>
        <a:xfrm flipV="1">
          <a:off x="3225800" y="1079500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FBAE4165-1E87-4753-A489-212A121421A3}"/>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29F114F1-5BFF-4626-A1B9-265736EB2E9C}"/>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65</xdr:row>
      <xdr:rowOff>7874</xdr:rowOff>
    </xdr:to>
    <xdr:cxnSp macro="">
      <xdr:nvCxnSpPr>
        <xdr:cNvPr id="136" name="直線コネクタ 135">
          <a:extLst>
            <a:ext uri="{FF2B5EF4-FFF2-40B4-BE49-F238E27FC236}">
              <a16:creationId xmlns:a16="http://schemas.microsoft.com/office/drawing/2014/main" id="{DBD1BB13-E984-4A15-8224-5E99428F1658}"/>
            </a:ext>
          </a:extLst>
        </xdr:cNvPr>
        <xdr:cNvCxnSpPr/>
      </xdr:nvCxnSpPr>
      <xdr:spPr>
        <a:xfrm flipV="1">
          <a:off x="2336800" y="109976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4335B7EF-E319-4BD8-9A64-5361B1031D74}"/>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6D8395B1-FC04-4C0B-9316-ED958433463E}"/>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7874</xdr:rowOff>
    </xdr:to>
    <xdr:cxnSp macro="">
      <xdr:nvCxnSpPr>
        <xdr:cNvPr id="139" name="直線コネクタ 138">
          <a:extLst>
            <a:ext uri="{FF2B5EF4-FFF2-40B4-BE49-F238E27FC236}">
              <a16:creationId xmlns:a16="http://schemas.microsoft.com/office/drawing/2014/main" id="{9695CC03-0C76-42A9-92CE-39C3673C267C}"/>
            </a:ext>
          </a:extLst>
        </xdr:cNvPr>
        <xdr:cNvCxnSpPr/>
      </xdr:nvCxnSpPr>
      <xdr:spPr>
        <a:xfrm>
          <a:off x="1447800" y="111231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C41CE50A-0F1F-4C40-AA4E-D6C061874CDA}"/>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CBE300AE-9242-4F47-8F2C-978C5A86FFAC}"/>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EF00561C-9045-4013-B7EC-E073038D881F}"/>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9D753416-C249-41BE-A0BF-3E5AF2B9A6BF}"/>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7FDD4C2-D224-413D-B170-DB536C2FEAE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46FC982-53F0-4AB7-8A08-E11C461F0A6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9CCC76E-298E-4474-817B-A266F6E9E38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B195860-D570-4596-A1CC-6BA6ADCB62E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40C6F42-E142-43F7-BC45-963016588C0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a:extLst>
            <a:ext uri="{FF2B5EF4-FFF2-40B4-BE49-F238E27FC236}">
              <a16:creationId xmlns:a16="http://schemas.microsoft.com/office/drawing/2014/main" id="{5CAECF1D-19FC-4D77-B656-1CCB6C1AA92B}"/>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a:extLst>
            <a:ext uri="{FF2B5EF4-FFF2-40B4-BE49-F238E27FC236}">
              <a16:creationId xmlns:a16="http://schemas.microsoft.com/office/drawing/2014/main" id="{A5112D0A-14AC-4B87-B903-9C89E08C3F3F}"/>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a:extLst>
            <a:ext uri="{FF2B5EF4-FFF2-40B4-BE49-F238E27FC236}">
              <a16:creationId xmlns:a16="http://schemas.microsoft.com/office/drawing/2014/main" id="{FC8F4FAA-39B8-46FE-A513-DDAB9E7D4409}"/>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2" name="テキスト ボックス 151">
          <a:extLst>
            <a:ext uri="{FF2B5EF4-FFF2-40B4-BE49-F238E27FC236}">
              <a16:creationId xmlns:a16="http://schemas.microsoft.com/office/drawing/2014/main" id="{2BD41A19-D423-4079-9A83-1CB8BD43BE1B}"/>
            </a:ext>
          </a:extLst>
        </xdr:cNvPr>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3" name="楕円 152">
          <a:extLst>
            <a:ext uri="{FF2B5EF4-FFF2-40B4-BE49-F238E27FC236}">
              <a16:creationId xmlns:a16="http://schemas.microsoft.com/office/drawing/2014/main" id="{2CF30090-1284-4F8E-855F-F3BDF24F2502}"/>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4" name="テキスト ボックス 153">
          <a:extLst>
            <a:ext uri="{FF2B5EF4-FFF2-40B4-BE49-F238E27FC236}">
              <a16:creationId xmlns:a16="http://schemas.microsoft.com/office/drawing/2014/main" id="{55D49063-0C37-4548-88E6-BEAC388BD691}"/>
            </a:ext>
          </a:extLst>
        </xdr:cNvPr>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5" name="楕円 154">
          <a:extLst>
            <a:ext uri="{FF2B5EF4-FFF2-40B4-BE49-F238E27FC236}">
              <a16:creationId xmlns:a16="http://schemas.microsoft.com/office/drawing/2014/main" id="{69AB6CDE-42EF-4FD6-92F0-8D1B89F0BE4F}"/>
            </a:ext>
          </a:extLst>
        </xdr:cNvPr>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6" name="テキスト ボックス 155">
          <a:extLst>
            <a:ext uri="{FF2B5EF4-FFF2-40B4-BE49-F238E27FC236}">
              <a16:creationId xmlns:a16="http://schemas.microsoft.com/office/drawing/2014/main" id="{9D28A401-C8B8-410D-B4F0-642A1EDB7391}"/>
            </a:ext>
          </a:extLst>
        </xdr:cNvPr>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7" name="楕円 156">
          <a:extLst>
            <a:ext uri="{FF2B5EF4-FFF2-40B4-BE49-F238E27FC236}">
              <a16:creationId xmlns:a16="http://schemas.microsoft.com/office/drawing/2014/main" id="{C4E788EF-A863-4968-AFD8-BBB690CD4271}"/>
            </a:ext>
          </a:extLst>
        </xdr:cNvPr>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14495</xdr:rowOff>
    </xdr:from>
    <xdr:ext cx="762000" cy="259045"/>
    <xdr:sp macro="" textlink="">
      <xdr:nvSpPr>
        <xdr:cNvPr id="158" name="テキスト ボックス 157">
          <a:extLst>
            <a:ext uri="{FF2B5EF4-FFF2-40B4-BE49-F238E27FC236}">
              <a16:creationId xmlns:a16="http://schemas.microsoft.com/office/drawing/2014/main" id="{01104963-1B05-4B90-9BF0-4A1D312A481C}"/>
            </a:ext>
          </a:extLst>
        </xdr:cNvPr>
        <xdr:cNvSpPr txBox="1"/>
      </xdr:nvSpPr>
      <xdr:spPr>
        <a:xfrm>
          <a:off x="1066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44C52971-C72C-46F8-B88F-42EB388EB11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BEB9AE9F-0BCA-4C0E-88A8-2E33F370A68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569716B5-C9E7-4146-A34D-6C8EDB4FE28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CE846438-8057-4776-AF98-0E3E717AD07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F738791A-D4BB-4D64-AC1A-72D951BF997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F3244BEC-B62D-4B34-BFF4-D75FBD940AC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AC2C468F-D774-40AC-988D-FF156313D37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A400E8AA-E99C-4212-811C-B8995E4C526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2B7AE72F-F203-4FE1-8995-4A5219925E0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A84D404E-FF7C-4FAC-8BAA-9C1782B56F0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D3A8C4E9-B390-4F3D-A99F-C01E663A450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3AE7FA8-AD9E-435A-AEF4-E2C8B2F1FD5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1517DE02-FBF8-4A83-A644-A434EF63733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人口１人当たり人件費・物件費等決算額は</a:t>
          </a:r>
          <a:r>
            <a:rPr kumimoji="1" lang="en-US" altLang="ja-JP" sz="900">
              <a:solidFill>
                <a:schemeClr val="dk1"/>
              </a:solidFill>
              <a:effectLst/>
              <a:latin typeface="+mn-lt"/>
              <a:ea typeface="+mn-ea"/>
              <a:cs typeface="+mn-cs"/>
            </a:rPr>
            <a:t>116,065</a:t>
          </a:r>
          <a:r>
            <a:rPr kumimoji="1" lang="ja-JP" altLang="ja-JP" sz="900">
              <a:solidFill>
                <a:schemeClr val="dk1"/>
              </a:solidFill>
              <a:effectLst/>
              <a:latin typeface="+mn-lt"/>
              <a:ea typeface="+mn-ea"/>
              <a:cs typeface="+mn-cs"/>
            </a:rPr>
            <a:t>円となり、前年度比</a:t>
          </a:r>
          <a:r>
            <a:rPr kumimoji="1" lang="en-US" altLang="ja-JP" sz="900">
              <a:solidFill>
                <a:schemeClr val="dk1"/>
              </a:solidFill>
              <a:effectLst/>
              <a:latin typeface="+mn-lt"/>
              <a:ea typeface="+mn-ea"/>
              <a:cs typeface="+mn-cs"/>
            </a:rPr>
            <a:t>5,021</a:t>
          </a:r>
          <a:r>
            <a:rPr kumimoji="1" lang="ja-JP" altLang="ja-JP" sz="900">
              <a:solidFill>
                <a:schemeClr val="dk1"/>
              </a:solidFill>
              <a:effectLst/>
              <a:latin typeface="+mn-lt"/>
              <a:ea typeface="+mn-ea"/>
              <a:cs typeface="+mn-cs"/>
            </a:rPr>
            <a:t>円の増加となった。</a:t>
          </a:r>
          <a:endParaRPr lang="ja-JP" altLang="ja-JP" sz="1050">
            <a:effectLst/>
          </a:endParaRPr>
        </a:p>
        <a:p>
          <a:r>
            <a:rPr kumimoji="1" lang="ja-JP" altLang="ja-JP" sz="900">
              <a:solidFill>
                <a:schemeClr val="dk1"/>
              </a:solidFill>
              <a:effectLst/>
              <a:latin typeface="+mn-lt"/>
              <a:ea typeface="+mn-ea"/>
              <a:cs typeface="+mn-cs"/>
            </a:rPr>
            <a:t>類似団体平均と比較し、</a:t>
          </a:r>
          <a:r>
            <a:rPr kumimoji="1" lang="en-US" altLang="ja-JP" sz="900">
              <a:solidFill>
                <a:schemeClr val="dk1"/>
              </a:solidFill>
              <a:effectLst/>
              <a:latin typeface="+mn-lt"/>
              <a:ea typeface="+mn-ea"/>
              <a:cs typeface="+mn-cs"/>
            </a:rPr>
            <a:t>24,432</a:t>
          </a:r>
          <a:r>
            <a:rPr kumimoji="1" lang="ja-JP" altLang="ja-JP" sz="900">
              <a:solidFill>
                <a:schemeClr val="dk1"/>
              </a:solidFill>
              <a:effectLst/>
              <a:latin typeface="+mn-lt"/>
              <a:ea typeface="+mn-ea"/>
              <a:cs typeface="+mn-cs"/>
            </a:rPr>
            <a:t>円下回っている状況である。</a:t>
          </a:r>
          <a:endParaRPr lang="ja-JP" altLang="ja-JP" sz="1050">
            <a:effectLst/>
          </a:endParaRPr>
        </a:p>
        <a:p>
          <a:r>
            <a:rPr kumimoji="1" lang="ja-JP" altLang="ja-JP" sz="900">
              <a:solidFill>
                <a:schemeClr val="dk1"/>
              </a:solidFill>
              <a:effectLst/>
              <a:latin typeface="+mn-lt"/>
              <a:ea typeface="+mn-ea"/>
              <a:cs typeface="+mn-cs"/>
            </a:rPr>
            <a:t>　人件費については、退職手当負担金の減などにより減少。物件費については、各施設の光熱水費の増や一般廃棄物（可燃）収集運搬業務委託料の増などにより増加した。　</a:t>
          </a:r>
          <a:endParaRPr lang="ja-JP" altLang="ja-JP" sz="1050">
            <a:effectLst/>
          </a:endParaRPr>
        </a:p>
        <a:p>
          <a:r>
            <a:rPr kumimoji="1" lang="ja-JP"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一方で、人口が</a:t>
          </a:r>
          <a:r>
            <a:rPr kumimoji="1" lang="en-US" altLang="ja-JP" sz="900">
              <a:solidFill>
                <a:schemeClr val="dk1"/>
              </a:solidFill>
              <a:effectLst/>
              <a:latin typeface="+mn-lt"/>
              <a:ea typeface="+mn-ea"/>
              <a:cs typeface="+mn-cs"/>
            </a:rPr>
            <a:t>28,647</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R4.1.1</a:t>
          </a:r>
          <a:r>
            <a:rPr kumimoji="1" lang="ja-JP" altLang="ja-JP" sz="900">
              <a:solidFill>
                <a:schemeClr val="dk1"/>
              </a:solidFill>
              <a:effectLst/>
              <a:latin typeface="+mn-lt"/>
              <a:ea typeface="+mn-ea"/>
              <a:cs typeface="+mn-cs"/>
            </a:rPr>
            <a:t>時点）から</a:t>
          </a:r>
          <a:r>
            <a:rPr kumimoji="1" lang="en-US" altLang="ja-JP" sz="900">
              <a:solidFill>
                <a:schemeClr val="dk1"/>
              </a:solidFill>
              <a:effectLst/>
              <a:latin typeface="+mn-lt"/>
              <a:ea typeface="+mn-ea"/>
              <a:cs typeface="+mn-cs"/>
            </a:rPr>
            <a:t>28,244</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R5.1.1</a:t>
          </a:r>
          <a:r>
            <a:rPr kumimoji="1" lang="ja-JP" altLang="ja-JP" sz="900">
              <a:solidFill>
                <a:schemeClr val="dk1"/>
              </a:solidFill>
              <a:effectLst/>
              <a:latin typeface="+mn-lt"/>
              <a:ea typeface="+mn-ea"/>
              <a:cs typeface="+mn-cs"/>
            </a:rPr>
            <a:t>時点）と前年比で▲</a:t>
          </a:r>
          <a:r>
            <a:rPr kumimoji="1" lang="en-US" altLang="ja-JP" sz="900">
              <a:solidFill>
                <a:schemeClr val="dk1"/>
              </a:solidFill>
              <a:effectLst/>
              <a:latin typeface="+mn-lt"/>
              <a:ea typeface="+mn-ea"/>
              <a:cs typeface="+mn-cs"/>
            </a:rPr>
            <a:t>403</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％減少していることで、人口</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人あたりの金額を示している当該数値が大きく増加することとなった。</a:t>
          </a:r>
          <a:endParaRPr lang="ja-JP" altLang="ja-JP" sz="1050">
            <a:effectLst/>
          </a:endParaRPr>
        </a:p>
        <a:p>
          <a:r>
            <a:rPr kumimoji="1" lang="ja-JP" altLang="ja-JP" sz="900">
              <a:solidFill>
                <a:schemeClr val="dk1"/>
              </a:solidFill>
              <a:effectLst/>
              <a:latin typeface="+mn-lt"/>
              <a:ea typeface="+mn-ea"/>
              <a:cs typeface="+mn-cs"/>
            </a:rPr>
            <a:t>　類似団体平均と比較し、数値は下回っている状況ではあるが、引き続き事務の効率化を推進し、行政コストの低減を図っていく。</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2B4959E3-4BDF-4B25-97DE-DF1C37D436A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FC01E743-FEC2-4F20-B1C2-CB8CD13F100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31021F0-E86B-4B89-9B8F-74452C409DC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74783526-E9A7-4C7F-827A-610FD313E759}"/>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26E68C97-9CA8-4533-BE55-F2C9AF11CEB9}"/>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41C00759-B7CA-435B-9590-EEDD5DA792E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E7C09DB2-D003-42B8-BECF-0E22B0F29C3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86F4597-D6DF-4A8D-B7BF-57108D7A3261}"/>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46C26861-139F-4B0C-98BD-EC08BCE01D5C}"/>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DCCAA764-A7FA-4AAA-963F-8B862948DAE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72B7AA8A-3D2D-42E4-A4F6-9095CE8D227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AFC25FC7-EABD-4DDE-88F3-FA386A012D4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B73B0B86-017E-416F-AAB6-B2580DB704DD}"/>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D9116916-4D21-4B8A-9EC3-991AEA79E573}"/>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5D259387-595E-4E75-829A-9CEADA2B65EB}"/>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9DA85AAF-C00F-41AD-AD9C-BCE785DB7FBA}"/>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57511128-E94E-4D3A-97C4-E6AE48226CF8}"/>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9472</xdr:rowOff>
    </xdr:from>
    <xdr:to>
      <xdr:col>23</xdr:col>
      <xdr:colOff>133350</xdr:colOff>
      <xdr:row>82</xdr:row>
      <xdr:rowOff>39762</xdr:rowOff>
    </xdr:to>
    <xdr:cxnSp macro="">
      <xdr:nvCxnSpPr>
        <xdr:cNvPr id="189" name="直線コネクタ 188">
          <a:extLst>
            <a:ext uri="{FF2B5EF4-FFF2-40B4-BE49-F238E27FC236}">
              <a16:creationId xmlns:a16="http://schemas.microsoft.com/office/drawing/2014/main" id="{0E064808-5ECE-491B-AE82-F1A324A8B1B7}"/>
            </a:ext>
          </a:extLst>
        </xdr:cNvPr>
        <xdr:cNvCxnSpPr/>
      </xdr:nvCxnSpPr>
      <xdr:spPr>
        <a:xfrm>
          <a:off x="4114800" y="14068372"/>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5EC7A18A-D1C1-4B45-A06A-800D3FB218AA}"/>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AE4C882B-81D8-4B14-A0EE-4AFC3B46602F}"/>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4900</xdr:rowOff>
    </xdr:from>
    <xdr:to>
      <xdr:col>19</xdr:col>
      <xdr:colOff>133350</xdr:colOff>
      <xdr:row>82</xdr:row>
      <xdr:rowOff>9472</xdr:rowOff>
    </xdr:to>
    <xdr:cxnSp macro="">
      <xdr:nvCxnSpPr>
        <xdr:cNvPr id="192" name="直線コネクタ 191">
          <a:extLst>
            <a:ext uri="{FF2B5EF4-FFF2-40B4-BE49-F238E27FC236}">
              <a16:creationId xmlns:a16="http://schemas.microsoft.com/office/drawing/2014/main" id="{A44D2496-B50D-4548-86DA-F2A806FAA722}"/>
            </a:ext>
          </a:extLst>
        </xdr:cNvPr>
        <xdr:cNvCxnSpPr/>
      </xdr:nvCxnSpPr>
      <xdr:spPr>
        <a:xfrm>
          <a:off x="3225800" y="14063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F133E6DE-4A37-42BF-95A1-65F16EDD21A4}"/>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A4890A2-420F-4E26-91DA-3FAE502916F9}"/>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148558</xdr:rowOff>
    </xdr:from>
    <xdr:to>
      <xdr:col>15</xdr:col>
      <xdr:colOff>82550</xdr:colOff>
      <xdr:row>82</xdr:row>
      <xdr:rowOff>4900</xdr:rowOff>
    </xdr:to>
    <xdr:cxnSp macro="">
      <xdr:nvCxnSpPr>
        <xdr:cNvPr id="195" name="直線コネクタ 194">
          <a:extLst>
            <a:ext uri="{FF2B5EF4-FFF2-40B4-BE49-F238E27FC236}">
              <a16:creationId xmlns:a16="http://schemas.microsoft.com/office/drawing/2014/main" id="{5613423C-FA8E-4A5C-B279-0418098C90DA}"/>
            </a:ext>
          </a:extLst>
        </xdr:cNvPr>
        <xdr:cNvCxnSpPr/>
      </xdr:nvCxnSpPr>
      <xdr:spPr>
        <a:xfrm>
          <a:off x="2336800" y="14036008"/>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C81BC744-259B-44BF-A52E-1770B6EE5583}"/>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EAEF12F2-3169-4B15-868A-C1CE410AC6A7}"/>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104756</xdr:rowOff>
    </xdr:from>
    <xdr:to>
      <xdr:col>11</xdr:col>
      <xdr:colOff>31750</xdr:colOff>
      <xdr:row>81</xdr:row>
      <xdr:rowOff>148558</xdr:rowOff>
    </xdr:to>
    <xdr:cxnSp macro="">
      <xdr:nvCxnSpPr>
        <xdr:cNvPr id="198" name="直線コネクタ 197">
          <a:extLst>
            <a:ext uri="{FF2B5EF4-FFF2-40B4-BE49-F238E27FC236}">
              <a16:creationId xmlns:a16="http://schemas.microsoft.com/office/drawing/2014/main" id="{C3FFED4F-EFA1-4D67-81BA-18180080B593}"/>
            </a:ext>
          </a:extLst>
        </xdr:cNvPr>
        <xdr:cNvCxnSpPr/>
      </xdr:nvCxnSpPr>
      <xdr:spPr>
        <a:xfrm>
          <a:off x="1447800" y="13992206"/>
          <a:ext cx="889000" cy="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8B9452AF-0888-4F04-A767-3E9E1EC5F46E}"/>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CC01B1CE-8EFA-4010-B1B0-1978B3F1FBF4}"/>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13B8239F-F228-4DEE-9141-712C3B28D197}"/>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BB782997-5A6E-4CBF-8AC2-450BCF13FC4C}"/>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26D91661-B140-4ADD-958A-D7142BE590A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4D458860-58A5-4E9E-BB84-BD0CDD8BC27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602BBE40-7A26-40DA-99EB-714217D0F56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2AD57DB8-486F-4CCE-BB56-B2564E59EBA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5B4D64F-FE5A-417B-B335-A7D80C4AE5C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160412</xdr:rowOff>
    </xdr:from>
    <xdr:to>
      <xdr:col>23</xdr:col>
      <xdr:colOff>184150</xdr:colOff>
      <xdr:row>82</xdr:row>
      <xdr:rowOff>90562</xdr:rowOff>
    </xdr:to>
    <xdr:sp macro="" textlink="">
      <xdr:nvSpPr>
        <xdr:cNvPr id="208" name="楕円 207">
          <a:extLst>
            <a:ext uri="{FF2B5EF4-FFF2-40B4-BE49-F238E27FC236}">
              <a16:creationId xmlns:a16="http://schemas.microsoft.com/office/drawing/2014/main" id="{A4C5C83D-5B80-4B12-A9EB-A3C81504CF2A}"/>
            </a:ext>
          </a:extLst>
        </xdr:cNvPr>
        <xdr:cNvSpPr/>
      </xdr:nvSpPr>
      <xdr:spPr>
        <a:xfrm>
          <a:off x="4902200" y="140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5489</xdr:rowOff>
    </xdr:from>
    <xdr:ext cx="762000" cy="259045"/>
    <xdr:sp macro="" textlink="">
      <xdr:nvSpPr>
        <xdr:cNvPr id="209" name="人件費・物件費等の状況該当値テキスト">
          <a:extLst>
            <a:ext uri="{FF2B5EF4-FFF2-40B4-BE49-F238E27FC236}">
              <a16:creationId xmlns:a16="http://schemas.microsoft.com/office/drawing/2014/main" id="{1A9F977F-3690-43AD-84F9-A83A34AC13F6}"/>
            </a:ext>
          </a:extLst>
        </xdr:cNvPr>
        <xdr:cNvSpPr txBox="1"/>
      </xdr:nvSpPr>
      <xdr:spPr>
        <a:xfrm>
          <a:off x="5041900" y="138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130122</xdr:rowOff>
    </xdr:from>
    <xdr:to>
      <xdr:col>19</xdr:col>
      <xdr:colOff>184150</xdr:colOff>
      <xdr:row>82</xdr:row>
      <xdr:rowOff>60272</xdr:rowOff>
    </xdr:to>
    <xdr:sp macro="" textlink="">
      <xdr:nvSpPr>
        <xdr:cNvPr id="210" name="楕円 209">
          <a:extLst>
            <a:ext uri="{FF2B5EF4-FFF2-40B4-BE49-F238E27FC236}">
              <a16:creationId xmlns:a16="http://schemas.microsoft.com/office/drawing/2014/main" id="{84A9C737-CE1C-41AA-B440-C77239F24492}"/>
            </a:ext>
          </a:extLst>
        </xdr:cNvPr>
        <xdr:cNvSpPr/>
      </xdr:nvSpPr>
      <xdr:spPr>
        <a:xfrm>
          <a:off x="4064000" y="140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70449</xdr:rowOff>
    </xdr:from>
    <xdr:ext cx="736600" cy="259045"/>
    <xdr:sp macro="" textlink="">
      <xdr:nvSpPr>
        <xdr:cNvPr id="211" name="テキスト ボックス 210">
          <a:extLst>
            <a:ext uri="{FF2B5EF4-FFF2-40B4-BE49-F238E27FC236}">
              <a16:creationId xmlns:a16="http://schemas.microsoft.com/office/drawing/2014/main" id="{9EBB800B-9AA7-4D6A-9279-5B498011F7C7}"/>
            </a:ext>
          </a:extLst>
        </xdr:cNvPr>
        <xdr:cNvSpPr txBox="1"/>
      </xdr:nvSpPr>
      <xdr:spPr>
        <a:xfrm>
          <a:off x="3733800" y="1378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125550</xdr:rowOff>
    </xdr:from>
    <xdr:to>
      <xdr:col>15</xdr:col>
      <xdr:colOff>133350</xdr:colOff>
      <xdr:row>82</xdr:row>
      <xdr:rowOff>55700</xdr:rowOff>
    </xdr:to>
    <xdr:sp macro="" textlink="">
      <xdr:nvSpPr>
        <xdr:cNvPr id="212" name="楕円 211">
          <a:extLst>
            <a:ext uri="{FF2B5EF4-FFF2-40B4-BE49-F238E27FC236}">
              <a16:creationId xmlns:a16="http://schemas.microsoft.com/office/drawing/2014/main" id="{09A81C1B-C393-4843-8DC5-892B3D1AD83E}"/>
            </a:ext>
          </a:extLst>
        </xdr:cNvPr>
        <xdr:cNvSpPr/>
      </xdr:nvSpPr>
      <xdr:spPr>
        <a:xfrm>
          <a:off x="3175000" y="140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65877</xdr:rowOff>
    </xdr:from>
    <xdr:ext cx="762000" cy="259045"/>
    <xdr:sp macro="" textlink="">
      <xdr:nvSpPr>
        <xdr:cNvPr id="213" name="テキスト ボックス 212">
          <a:extLst>
            <a:ext uri="{FF2B5EF4-FFF2-40B4-BE49-F238E27FC236}">
              <a16:creationId xmlns:a16="http://schemas.microsoft.com/office/drawing/2014/main" id="{0E9D699A-48B3-456C-92F2-E9C97DB4349A}"/>
            </a:ext>
          </a:extLst>
        </xdr:cNvPr>
        <xdr:cNvSpPr txBox="1"/>
      </xdr:nvSpPr>
      <xdr:spPr>
        <a:xfrm>
          <a:off x="2844800" y="137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97758</xdr:rowOff>
    </xdr:from>
    <xdr:to>
      <xdr:col>11</xdr:col>
      <xdr:colOff>82550</xdr:colOff>
      <xdr:row>82</xdr:row>
      <xdr:rowOff>27908</xdr:rowOff>
    </xdr:to>
    <xdr:sp macro="" textlink="">
      <xdr:nvSpPr>
        <xdr:cNvPr id="214" name="楕円 213">
          <a:extLst>
            <a:ext uri="{FF2B5EF4-FFF2-40B4-BE49-F238E27FC236}">
              <a16:creationId xmlns:a16="http://schemas.microsoft.com/office/drawing/2014/main" id="{F936B374-7775-4B9D-AD3C-5288A2D7B98C}"/>
            </a:ext>
          </a:extLst>
        </xdr:cNvPr>
        <xdr:cNvSpPr/>
      </xdr:nvSpPr>
      <xdr:spPr>
        <a:xfrm>
          <a:off x="2286000" y="139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38085</xdr:rowOff>
    </xdr:from>
    <xdr:ext cx="762000" cy="259045"/>
    <xdr:sp macro="" textlink="">
      <xdr:nvSpPr>
        <xdr:cNvPr id="215" name="テキスト ボックス 214">
          <a:extLst>
            <a:ext uri="{FF2B5EF4-FFF2-40B4-BE49-F238E27FC236}">
              <a16:creationId xmlns:a16="http://schemas.microsoft.com/office/drawing/2014/main" id="{C114E08D-BCA1-4A48-A786-7C04BF4BCD47}"/>
            </a:ext>
          </a:extLst>
        </xdr:cNvPr>
        <xdr:cNvSpPr txBox="1"/>
      </xdr:nvSpPr>
      <xdr:spPr>
        <a:xfrm>
          <a:off x="1955800" y="1375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53956</xdr:rowOff>
    </xdr:from>
    <xdr:to>
      <xdr:col>7</xdr:col>
      <xdr:colOff>31750</xdr:colOff>
      <xdr:row>81</xdr:row>
      <xdr:rowOff>155556</xdr:rowOff>
    </xdr:to>
    <xdr:sp macro="" textlink="">
      <xdr:nvSpPr>
        <xdr:cNvPr id="216" name="楕円 215">
          <a:extLst>
            <a:ext uri="{FF2B5EF4-FFF2-40B4-BE49-F238E27FC236}">
              <a16:creationId xmlns:a16="http://schemas.microsoft.com/office/drawing/2014/main" id="{70C65EA6-A2E3-4C18-B15E-D336BA57F951}"/>
            </a:ext>
          </a:extLst>
        </xdr:cNvPr>
        <xdr:cNvSpPr/>
      </xdr:nvSpPr>
      <xdr:spPr>
        <a:xfrm>
          <a:off x="1397000" y="139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165733</xdr:rowOff>
    </xdr:from>
    <xdr:ext cx="762000" cy="259045"/>
    <xdr:sp macro="" textlink="">
      <xdr:nvSpPr>
        <xdr:cNvPr id="217" name="テキスト ボックス 216">
          <a:extLst>
            <a:ext uri="{FF2B5EF4-FFF2-40B4-BE49-F238E27FC236}">
              <a16:creationId xmlns:a16="http://schemas.microsoft.com/office/drawing/2014/main" id="{92DC8DA5-EA62-4C70-97F5-80B21A4F5328}"/>
            </a:ext>
          </a:extLst>
        </xdr:cNvPr>
        <xdr:cNvSpPr txBox="1"/>
      </xdr:nvSpPr>
      <xdr:spPr>
        <a:xfrm>
          <a:off x="1066800" y="1371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128DE3B6-D019-44BD-A2DA-9510FEA703F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9E22ACA6-1143-45C5-A578-19866D4366E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CBC80419-C212-45BF-9683-7CF7081CC6A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B16F21B3-338C-4A01-A590-700EC311745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98CF0B00-3918-4833-8CDC-A0898BB9964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D5125D9B-141A-42DB-BDBA-294944B3BE9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B6DBAE56-02E9-4544-ADD8-AB7EC7F6B79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D0E5246F-349F-4963-A43C-1352D9BFAAC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71133573-1D72-4E8C-9003-37EA88FC575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3BD296E1-25E0-419E-A819-5726B5C0C8C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49528AB3-A1D9-40C4-9DCC-8723AC9FDB2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ACDF277D-6E32-440B-A62C-663BD22B59A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46C37623-04B5-42C7-B5AB-8DA2C51D4D5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ラスパイレス指数は、</a:t>
          </a:r>
          <a:r>
            <a:rPr kumimoji="1" lang="en-US" altLang="ja-JP" sz="900">
              <a:solidFill>
                <a:schemeClr val="dk1"/>
              </a:solidFill>
              <a:effectLst/>
              <a:latin typeface="+mn-lt"/>
              <a:ea typeface="+mn-ea"/>
              <a:cs typeface="+mn-cs"/>
            </a:rPr>
            <a:t>100.8</a:t>
          </a:r>
          <a:r>
            <a:rPr kumimoji="1" lang="ja-JP" altLang="ja-JP" sz="900">
              <a:solidFill>
                <a:schemeClr val="dk1"/>
              </a:solidFill>
              <a:effectLst/>
              <a:latin typeface="+mn-lt"/>
              <a:ea typeface="+mn-ea"/>
              <a:cs typeface="+mn-cs"/>
            </a:rPr>
            <a:t>となり、前年度比</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ポイントの増加となっている。</a:t>
          </a:r>
          <a:endParaRPr lang="ja-JP" altLang="ja-JP" sz="1050">
            <a:effectLst/>
          </a:endParaRPr>
        </a:p>
        <a:p>
          <a:r>
            <a:rPr kumimoji="1" lang="ja-JP" altLang="ja-JP" sz="900">
              <a:solidFill>
                <a:schemeClr val="dk1"/>
              </a:solidFill>
              <a:effectLst/>
              <a:latin typeface="+mn-lt"/>
              <a:ea typeface="+mn-ea"/>
              <a:cs typeface="+mn-cs"/>
            </a:rPr>
            <a:t>　類似団体平均との比較では、</a:t>
          </a:r>
          <a:r>
            <a:rPr kumimoji="1" lang="en-US" altLang="ja-JP" sz="900">
              <a:solidFill>
                <a:schemeClr val="dk1"/>
              </a:solidFill>
              <a:effectLst/>
              <a:latin typeface="+mn-lt"/>
              <a:ea typeface="+mn-ea"/>
              <a:cs typeface="+mn-cs"/>
            </a:rPr>
            <a:t>3.8</a:t>
          </a:r>
          <a:r>
            <a:rPr kumimoji="1" lang="ja-JP" altLang="ja-JP" sz="900">
              <a:solidFill>
                <a:schemeClr val="dk1"/>
              </a:solidFill>
              <a:effectLst/>
              <a:latin typeface="+mn-lt"/>
              <a:ea typeface="+mn-ea"/>
              <a:cs typeface="+mn-cs"/>
            </a:rPr>
            <a:t>ポイント上回っている状況であり、全国の町村平均と比較しても、</a:t>
          </a:r>
          <a:r>
            <a:rPr kumimoji="1" lang="en-US" altLang="ja-JP" sz="900">
              <a:solidFill>
                <a:schemeClr val="dk1"/>
              </a:solidFill>
              <a:effectLst/>
              <a:latin typeface="+mn-lt"/>
              <a:ea typeface="+mn-ea"/>
              <a:cs typeface="+mn-cs"/>
            </a:rPr>
            <a:t>4.5</a:t>
          </a:r>
          <a:r>
            <a:rPr kumimoji="1" lang="ja-JP" altLang="ja-JP" sz="900">
              <a:solidFill>
                <a:schemeClr val="dk1"/>
              </a:solidFill>
              <a:effectLst/>
              <a:latin typeface="+mn-lt"/>
              <a:ea typeface="+mn-ea"/>
              <a:cs typeface="+mn-cs"/>
            </a:rPr>
            <a:t>ポイント上回る結果である。</a:t>
          </a:r>
          <a:endParaRPr lang="ja-JP" altLang="ja-JP" sz="1050">
            <a:effectLst/>
          </a:endParaRPr>
        </a:p>
        <a:p>
          <a:r>
            <a:rPr kumimoji="1" lang="ja-JP" altLang="ja-JP" sz="900">
              <a:solidFill>
                <a:schemeClr val="dk1"/>
              </a:solidFill>
              <a:effectLst/>
              <a:latin typeface="+mn-lt"/>
              <a:ea typeface="+mn-ea"/>
              <a:cs typeface="+mn-cs"/>
            </a:rPr>
            <a:t>　近年の給与制度の適正化に向けた取組みにより、ラスパイレス指数の減少傾向にあるが、主として職員構成（経験年数階層）の変動や職員の新陳代謝に起因する指数の増減がみられ、数値に変動が生じ、結果として、増加する形となった。</a:t>
          </a:r>
          <a:endParaRPr lang="ja-JP" altLang="ja-JP" sz="1050">
            <a:effectLst/>
          </a:endParaRPr>
        </a:p>
        <a:p>
          <a:r>
            <a:rPr kumimoji="1" lang="ja-JP" altLang="ja-JP" sz="900">
              <a:solidFill>
                <a:schemeClr val="dk1"/>
              </a:solidFill>
              <a:effectLst/>
              <a:latin typeface="+mn-lt"/>
              <a:ea typeface="+mn-ea"/>
              <a:cs typeface="+mn-cs"/>
            </a:rPr>
            <a:t>　類似団体及び全国の町村平均との差が認められるため、これからも国や県の給与制度の在り方、改正の動向等にも注視しながら、より適切な給与制度の運用に努めていく。</a:t>
          </a:r>
          <a:endParaRPr lang="ja-JP" altLang="ja-JP" sz="10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1E52696A-964A-40E3-9F1F-518EFCEEBD5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536E9EC3-3D49-4ED8-8A66-D568685A503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1F0880CA-C951-4AA3-9ED1-7F6CFE2439E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435FCD96-DF84-46B9-80A9-28A987B6A66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30170A70-6A39-4822-B7D0-AD581639511D}"/>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F70CC327-D33D-41F0-B22E-42362F176AB1}"/>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3C13B2EC-EC08-4F5A-8B9D-36817BE5542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EA95892A-D644-4187-9283-A3360E71BC57}"/>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59721DE5-9DCD-4EDD-AD76-0E0119561E3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FCE042F7-12A3-4902-AC9A-7E44C6175CA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3596F759-D9AE-4236-B936-F237337A570C}"/>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2847ED13-613C-4556-B5CC-9CA75742304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8B7CBEAF-884C-44DB-B0AB-EB0A461D7053}"/>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C523FE4A-9519-4AD9-89C1-EE3E98CEE6E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F3A727F3-D55D-4A1C-B7C1-5B9799DB9F3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AC50BB6C-EE58-4CF2-A6D4-94275C1A588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54F5A571-5691-442C-93BF-A760F41D44D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74F5994E-6DF5-4FBE-9985-295D1EAC8A9A}"/>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C0327477-8A4A-4AA1-B8AB-EDEE8A7EAD8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BC8727D6-C1A5-44CB-905D-20770293C8E3}"/>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83DDD943-B4BC-46C4-908B-8580E3F339A2}"/>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59520892-9FF6-433D-865B-B2B6869671E5}"/>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907</xdr:rowOff>
    </xdr:to>
    <xdr:cxnSp macro="">
      <xdr:nvCxnSpPr>
        <xdr:cNvPr id="253" name="直線コネクタ 252">
          <a:extLst>
            <a:ext uri="{FF2B5EF4-FFF2-40B4-BE49-F238E27FC236}">
              <a16:creationId xmlns:a16="http://schemas.microsoft.com/office/drawing/2014/main" id="{D9ABCCB9-5737-4666-AC83-F471E274475B}"/>
            </a:ext>
          </a:extLst>
        </xdr:cNvPr>
        <xdr:cNvCxnSpPr/>
      </xdr:nvCxnSpPr>
      <xdr:spPr>
        <a:xfrm>
          <a:off x="16179800" y="152427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7DD7A8C2-46E0-4DD6-89E9-0455E2C67112}"/>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F35E97BC-14E8-4CAE-BDF1-D6FE7652E485}"/>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69850</xdr:rowOff>
    </xdr:to>
    <xdr:cxnSp macro="">
      <xdr:nvCxnSpPr>
        <xdr:cNvPr id="256" name="直線コネクタ 255">
          <a:extLst>
            <a:ext uri="{FF2B5EF4-FFF2-40B4-BE49-F238E27FC236}">
              <a16:creationId xmlns:a16="http://schemas.microsoft.com/office/drawing/2014/main" id="{7A6D2CB4-AACE-4F93-85FE-C93264479CAD}"/>
            </a:ext>
          </a:extLst>
        </xdr:cNvPr>
        <xdr:cNvCxnSpPr/>
      </xdr:nvCxnSpPr>
      <xdr:spPr>
        <a:xfrm flipV="1">
          <a:off x="15290800" y="152427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C411F826-9E2A-4730-853B-56AD266DC5E1}"/>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342783A8-4BC9-42A6-9EB9-A09E59863979}"/>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69850</xdr:rowOff>
    </xdr:to>
    <xdr:cxnSp macro="">
      <xdr:nvCxnSpPr>
        <xdr:cNvPr id="259" name="直線コネクタ 258">
          <a:extLst>
            <a:ext uri="{FF2B5EF4-FFF2-40B4-BE49-F238E27FC236}">
              <a16:creationId xmlns:a16="http://schemas.microsoft.com/office/drawing/2014/main" id="{47D21301-FE51-4607-8106-59EF4ADA915C}"/>
            </a:ext>
          </a:extLst>
        </xdr:cNvPr>
        <xdr:cNvCxnSpPr/>
      </xdr:nvCxnSpPr>
      <xdr:spPr>
        <a:xfrm>
          <a:off x="14401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6946D2E7-0AA9-4430-8161-8FBD7B7666FC}"/>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3371873A-92A7-4EC9-836A-753D6E5FB744}"/>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89</xdr:row>
      <xdr:rowOff>69850</xdr:rowOff>
    </xdr:to>
    <xdr:cxnSp macro="">
      <xdr:nvCxnSpPr>
        <xdr:cNvPr id="262" name="直線コネクタ 261">
          <a:extLst>
            <a:ext uri="{FF2B5EF4-FFF2-40B4-BE49-F238E27FC236}">
              <a16:creationId xmlns:a16="http://schemas.microsoft.com/office/drawing/2014/main" id="{252D3585-78FE-4CD9-849B-38C97156131A}"/>
            </a:ext>
          </a:extLst>
        </xdr:cNvPr>
        <xdr:cNvCxnSpPr/>
      </xdr:nvCxnSpPr>
      <xdr:spPr>
        <a:xfrm flipV="1">
          <a:off x="13512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2DAA8032-9502-411E-94F1-06E1B67D4539}"/>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5371F819-40BE-41B2-BCC4-CDAB485D35C1}"/>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AD9E3A54-524D-4F7A-BD3F-2EE1B64BCDD2}"/>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EC22FBDB-18E2-45B7-8ADC-B2773F8A4827}"/>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51ABA5E-553C-41B5-9F67-03CAF38D7E4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AF1741E0-B811-47B2-A4D5-A03BBBD9E1A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4ED8BAD-9EE7-42AE-BFF2-1F33B17A1F1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2269E734-EB18-435F-8112-EB7EE1B21AC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16186B7-4B84-4872-B7A9-1700847157D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2" name="楕円 271">
          <a:extLst>
            <a:ext uri="{FF2B5EF4-FFF2-40B4-BE49-F238E27FC236}">
              <a16:creationId xmlns:a16="http://schemas.microsoft.com/office/drawing/2014/main" id="{6C6D1B04-18A2-4890-9FC6-D71992315C96}"/>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17434</xdr:rowOff>
    </xdr:from>
    <xdr:ext cx="762000" cy="259045"/>
    <xdr:sp macro="" textlink="">
      <xdr:nvSpPr>
        <xdr:cNvPr id="273" name="給与水準   （国との比較）該当値テキスト">
          <a:extLst>
            <a:ext uri="{FF2B5EF4-FFF2-40B4-BE49-F238E27FC236}">
              <a16:creationId xmlns:a16="http://schemas.microsoft.com/office/drawing/2014/main" id="{52833D6E-7463-4D3E-91EB-884B8D844936}"/>
            </a:ext>
          </a:extLst>
        </xdr:cNvPr>
        <xdr:cNvSpPr txBox="1"/>
      </xdr:nvSpPr>
      <xdr:spPr>
        <a:xfrm>
          <a:off x="17106900" y="1510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4" name="楕円 273">
          <a:extLst>
            <a:ext uri="{FF2B5EF4-FFF2-40B4-BE49-F238E27FC236}">
              <a16:creationId xmlns:a16="http://schemas.microsoft.com/office/drawing/2014/main" id="{7942F988-4A37-4EE5-93D1-1AB0122EA3D9}"/>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5" name="テキスト ボックス 274">
          <a:extLst>
            <a:ext uri="{FF2B5EF4-FFF2-40B4-BE49-F238E27FC236}">
              <a16:creationId xmlns:a16="http://schemas.microsoft.com/office/drawing/2014/main" id="{9D6D180A-0C96-4C33-8AB7-D80A88A37CA2}"/>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6" name="楕円 275">
          <a:extLst>
            <a:ext uri="{FF2B5EF4-FFF2-40B4-BE49-F238E27FC236}">
              <a16:creationId xmlns:a16="http://schemas.microsoft.com/office/drawing/2014/main" id="{710A761E-4F63-477B-AA1C-5F8699773BCD}"/>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7" name="テキスト ボックス 276">
          <a:extLst>
            <a:ext uri="{FF2B5EF4-FFF2-40B4-BE49-F238E27FC236}">
              <a16:creationId xmlns:a16="http://schemas.microsoft.com/office/drawing/2014/main" id="{AF21A684-E692-42BD-84F4-C110DDA3333D}"/>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78" name="楕円 277">
          <a:extLst>
            <a:ext uri="{FF2B5EF4-FFF2-40B4-BE49-F238E27FC236}">
              <a16:creationId xmlns:a16="http://schemas.microsoft.com/office/drawing/2014/main" id="{80DB68CC-F1EA-4171-B8F2-4BD3A57CBB5C}"/>
            </a:ext>
          </a:extLst>
        </xdr:cNvPr>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79" name="テキスト ボックス 278">
          <a:extLst>
            <a:ext uri="{FF2B5EF4-FFF2-40B4-BE49-F238E27FC236}">
              <a16:creationId xmlns:a16="http://schemas.microsoft.com/office/drawing/2014/main" id="{82D552A0-C739-4A63-9744-8D58DF769641}"/>
            </a:ext>
          </a:extLst>
        </xdr:cNvPr>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0" name="楕円 279">
          <a:extLst>
            <a:ext uri="{FF2B5EF4-FFF2-40B4-BE49-F238E27FC236}">
              <a16:creationId xmlns:a16="http://schemas.microsoft.com/office/drawing/2014/main" id="{96E9B3C2-F51B-4F36-B562-FB5571AABB45}"/>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DF5063DA-412C-4605-9A50-E2D3FB631CB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BC7353D5-9BAD-4E37-B45F-16B86FEA228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8B95340D-9764-4EEA-8A9E-D63873A41C5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8C7D7A0A-5DB2-4C9B-B6F6-D16A3DB1A44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3E0AAFA2-DDFD-49D8-A545-84421C51CA1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A383346-BF62-4EA4-BACA-6270F1CAA64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B126D7C7-7EAE-4C20-8FD0-BE2B6326E22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CC9590A9-3B6C-49BA-88DA-3D86E734333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65200903-62DF-47B5-86C2-BBAEF066B83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A6E3C718-ACA2-42F6-BB51-C94072BF58B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220CE9EE-3CD7-499F-94AE-77285A7B77E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7B55C3B1-016D-4FAC-AD82-341E73FBBBE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3408D2B-6A65-480A-9C3C-15B05810BC1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6A6F2A8A-D97F-42C1-934E-AFECA3BDBB7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人口</a:t>
          </a:r>
          <a:r>
            <a:rPr kumimoji="1" lang="en-US" altLang="ja-JP" sz="900">
              <a:solidFill>
                <a:schemeClr val="dk1"/>
              </a:solidFill>
              <a:effectLst/>
              <a:latin typeface="+mn-lt"/>
              <a:ea typeface="+mn-ea"/>
              <a:cs typeface="+mn-cs"/>
            </a:rPr>
            <a:t>1,000</a:t>
          </a:r>
          <a:r>
            <a:rPr kumimoji="1" lang="ja-JP" altLang="ja-JP" sz="900">
              <a:solidFill>
                <a:schemeClr val="dk1"/>
              </a:solidFill>
              <a:effectLst/>
              <a:latin typeface="+mn-lt"/>
              <a:ea typeface="+mn-ea"/>
              <a:cs typeface="+mn-cs"/>
            </a:rPr>
            <a:t>人当たりの職員数は、前年度から</a:t>
          </a:r>
          <a:r>
            <a:rPr kumimoji="1" lang="en-US" altLang="ja-JP" sz="900">
              <a:solidFill>
                <a:schemeClr val="dk1"/>
              </a:solidFill>
              <a:effectLst/>
              <a:latin typeface="+mn-lt"/>
              <a:ea typeface="+mn-ea"/>
              <a:cs typeface="+mn-cs"/>
            </a:rPr>
            <a:t>0.11</a:t>
          </a:r>
          <a:r>
            <a:rPr kumimoji="1" lang="ja-JP" altLang="ja-JP" sz="900">
              <a:solidFill>
                <a:schemeClr val="dk1"/>
              </a:solidFill>
              <a:effectLst/>
              <a:latin typeface="+mn-lt"/>
              <a:ea typeface="+mn-ea"/>
              <a:cs typeface="+mn-cs"/>
            </a:rPr>
            <a:t>人増加し、類似団体平均を</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人上回る</a:t>
          </a:r>
          <a:r>
            <a:rPr kumimoji="1" lang="en-US" altLang="ja-JP" sz="900">
              <a:solidFill>
                <a:schemeClr val="dk1"/>
              </a:solidFill>
              <a:effectLst/>
              <a:latin typeface="+mn-lt"/>
              <a:ea typeface="+mn-ea"/>
              <a:cs typeface="+mn-cs"/>
            </a:rPr>
            <a:t>7.65</a:t>
          </a:r>
          <a:r>
            <a:rPr kumimoji="1" lang="ja-JP" altLang="ja-JP" sz="900">
              <a:solidFill>
                <a:schemeClr val="dk1"/>
              </a:solidFill>
              <a:effectLst/>
              <a:latin typeface="+mn-lt"/>
              <a:ea typeface="+mn-ea"/>
              <a:cs typeface="+mn-cs"/>
            </a:rPr>
            <a:t>人となっている。</a:t>
          </a:r>
          <a:endParaRPr lang="ja-JP" altLang="ja-JP" sz="1050">
            <a:effectLst/>
          </a:endParaRPr>
        </a:p>
        <a:p>
          <a:r>
            <a:rPr kumimoji="1" lang="ja-JP" altLang="ja-JP" sz="900">
              <a:solidFill>
                <a:schemeClr val="dk1"/>
              </a:solidFill>
              <a:effectLst/>
              <a:latin typeface="+mn-lt"/>
              <a:ea typeface="+mn-ea"/>
              <a:cs typeface="+mn-cs"/>
            </a:rPr>
            <a:t>　職員数については、各年度において増員となる場合もあるが、退職不補充としている職種があることも影響し、減少傾向にある。</a:t>
          </a:r>
          <a:endParaRPr lang="ja-JP" altLang="ja-JP" sz="1050">
            <a:effectLst/>
          </a:endParaRPr>
        </a:p>
        <a:p>
          <a:r>
            <a:rPr kumimoji="1" lang="ja-JP" altLang="ja-JP" sz="900">
              <a:solidFill>
                <a:schemeClr val="dk1"/>
              </a:solidFill>
              <a:effectLst/>
              <a:latin typeface="+mn-lt"/>
              <a:ea typeface="+mn-ea"/>
              <a:cs typeface="+mn-cs"/>
            </a:rPr>
            <a:t>　しかしながら、職員数の減少を上回る人口の急激な減少により、数値としては人口</a:t>
          </a:r>
          <a:r>
            <a:rPr kumimoji="1" lang="en-US" altLang="ja-JP" sz="900">
              <a:solidFill>
                <a:schemeClr val="dk1"/>
              </a:solidFill>
              <a:effectLst/>
              <a:latin typeface="+mn-lt"/>
              <a:ea typeface="+mn-ea"/>
              <a:cs typeface="+mn-cs"/>
            </a:rPr>
            <a:t>1,000</a:t>
          </a:r>
          <a:r>
            <a:rPr kumimoji="1" lang="ja-JP" altLang="ja-JP" sz="900">
              <a:solidFill>
                <a:schemeClr val="dk1"/>
              </a:solidFill>
              <a:effectLst/>
              <a:latin typeface="+mn-lt"/>
              <a:ea typeface="+mn-ea"/>
              <a:cs typeface="+mn-cs"/>
            </a:rPr>
            <a:t>人当たりの職員数が増加となっている。</a:t>
          </a:r>
          <a:endParaRPr lang="ja-JP" altLang="ja-JP" sz="1050">
            <a:effectLst/>
          </a:endParaRPr>
        </a:p>
        <a:p>
          <a:r>
            <a:rPr kumimoji="1" lang="ja-JP" altLang="ja-JP" sz="900">
              <a:solidFill>
                <a:schemeClr val="dk1"/>
              </a:solidFill>
              <a:effectLst/>
              <a:latin typeface="+mn-lt"/>
              <a:ea typeface="+mn-ea"/>
              <a:cs typeface="+mn-cs"/>
            </a:rPr>
            <a:t>　行政課題や行政ニーズが増大する中ではあるが、今後も民間委託の推進や事務事業の見直しなどにより、さらに簡素で効率的な組織体制の整備を図り、適正な定員管理を進めていく。</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DA90890-7BB1-4A29-8270-4A2846B4A46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8EA5E26-BB52-4AED-97F8-7802395968D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9B412C92-2B42-49EC-B5C1-C93A9F42895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79AEC0EA-73AF-4994-A713-44BC331B586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40CC1CB9-DFB7-46A8-87FB-D3448CF27A8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291045E-BD2D-447F-A0EF-498C128CE4E6}"/>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23F8482B-F9BE-4672-8E1C-607662449FD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E9CA7EAE-80D9-4939-B06F-1AFC2DA58877}"/>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E411E3DD-53B9-430C-9E77-4B813ACB5A2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8E82A04-4CEA-463A-B7B7-A3218DBC01D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DEC8E4DF-A3F0-4036-8260-353EDF2A704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E3725C7A-DEFC-4750-84D4-44E1587BD32D}"/>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C73049A0-D629-4AA0-BDA2-48FFEDE2DB2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C0312660-067D-4F5C-90A0-A1443C1AA02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34F4FF8F-8C8F-4899-812E-41AF8454A773}"/>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D6C24AAD-9DB0-4D2D-9BAD-644C5E09DEA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63FD8682-3E31-4156-8865-00362648124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C48B2000-3A39-4FD5-B6DC-989D5D902C3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4496ABA0-4A52-4497-86BF-9C5CE4F945F3}"/>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C4B40CC3-2B7F-44B4-8B64-B846E933E283}"/>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78FC2DC9-84F8-40C7-BD79-B2660FFC1748}"/>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271ADFD0-0705-4A2C-ACDF-4A66792C6B63}"/>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7FA6E056-CB74-4C0D-9E09-3B501E73755C}"/>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103868</xdr:rowOff>
    </xdr:to>
    <xdr:cxnSp macro="">
      <xdr:nvCxnSpPr>
        <xdr:cNvPr id="318" name="直線コネクタ 317">
          <a:extLst>
            <a:ext uri="{FF2B5EF4-FFF2-40B4-BE49-F238E27FC236}">
              <a16:creationId xmlns:a16="http://schemas.microsoft.com/office/drawing/2014/main" id="{6FBBAA16-4B1C-46EF-BF0E-1A3D6F4FA9F4}"/>
            </a:ext>
          </a:extLst>
        </xdr:cNvPr>
        <xdr:cNvCxnSpPr/>
      </xdr:nvCxnSpPr>
      <xdr:spPr>
        <a:xfrm>
          <a:off x="16179800" y="10543359"/>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4B8E1CF-D799-4686-91E8-81ABA8F6049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92AEBC82-3B08-400A-AE70-69A40F103142}"/>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65949</xdr:rowOff>
    </xdr:from>
    <xdr:to>
      <xdr:col>77</xdr:col>
      <xdr:colOff>44450</xdr:colOff>
      <xdr:row>61</xdr:row>
      <xdr:rowOff>84909</xdr:rowOff>
    </xdr:to>
    <xdr:cxnSp macro="">
      <xdr:nvCxnSpPr>
        <xdr:cNvPr id="321" name="直線コネクタ 320">
          <a:extLst>
            <a:ext uri="{FF2B5EF4-FFF2-40B4-BE49-F238E27FC236}">
              <a16:creationId xmlns:a16="http://schemas.microsoft.com/office/drawing/2014/main" id="{2B8F4F41-F6B9-4AB1-85AA-156CE6D40561}"/>
            </a:ext>
          </a:extLst>
        </xdr:cNvPr>
        <xdr:cNvCxnSpPr/>
      </xdr:nvCxnSpPr>
      <xdr:spPr>
        <a:xfrm>
          <a:off x="15290800" y="10524399"/>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241C2D58-EEEE-4401-BE25-201B51DAFDC3}"/>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1995F841-BE2E-4BAE-A5EB-F04771BCC714}"/>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65949</xdr:rowOff>
    </xdr:to>
    <xdr:cxnSp macro="">
      <xdr:nvCxnSpPr>
        <xdr:cNvPr id="324" name="直線コネクタ 323">
          <a:extLst>
            <a:ext uri="{FF2B5EF4-FFF2-40B4-BE49-F238E27FC236}">
              <a16:creationId xmlns:a16="http://schemas.microsoft.com/office/drawing/2014/main" id="{422FD166-9A08-4E35-8A77-949A1F682DAC}"/>
            </a:ext>
          </a:extLst>
        </xdr:cNvPr>
        <xdr:cNvCxnSpPr/>
      </xdr:nvCxnSpPr>
      <xdr:spPr>
        <a:xfrm>
          <a:off x="14401800" y="1051750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2822AC59-99F8-406A-9EEB-610EC5B22987}"/>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8CBE8A6A-A263-4C08-B710-0600B2B8ED14}"/>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62502</xdr:rowOff>
    </xdr:to>
    <xdr:cxnSp macro="">
      <xdr:nvCxnSpPr>
        <xdr:cNvPr id="327" name="直線コネクタ 326">
          <a:extLst>
            <a:ext uri="{FF2B5EF4-FFF2-40B4-BE49-F238E27FC236}">
              <a16:creationId xmlns:a16="http://schemas.microsoft.com/office/drawing/2014/main" id="{57EAFCD9-1F15-4C00-AE89-B3A8670BE797}"/>
            </a:ext>
          </a:extLst>
        </xdr:cNvPr>
        <xdr:cNvCxnSpPr/>
      </xdr:nvCxnSpPr>
      <xdr:spPr>
        <a:xfrm flipV="1">
          <a:off x="13512800" y="105175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484C5AAF-EEAE-478A-8284-DEF6BD91A6B6}"/>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F9B1C2B-A5EF-42BE-A813-55D556E2956C}"/>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DEF234FF-A025-4C88-AEBC-E9C8669055AD}"/>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C2BD0DE8-039B-48AC-A743-A24CF85A4974}"/>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026AC60-A5F9-4749-84FA-E3CF03A8DCB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C94ACD4-84BE-4A00-936A-491EC7DDB85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9E1081F-F15D-412A-A775-DFF26E493F3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9665001-17D7-466D-B967-8BDCFE43ECF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E108A55-1920-43D4-B739-704D541B036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53068</xdr:rowOff>
    </xdr:from>
    <xdr:to>
      <xdr:col>81</xdr:col>
      <xdr:colOff>95250</xdr:colOff>
      <xdr:row>61</xdr:row>
      <xdr:rowOff>154668</xdr:rowOff>
    </xdr:to>
    <xdr:sp macro="" textlink="">
      <xdr:nvSpPr>
        <xdr:cNvPr id="337" name="楕円 336">
          <a:extLst>
            <a:ext uri="{FF2B5EF4-FFF2-40B4-BE49-F238E27FC236}">
              <a16:creationId xmlns:a16="http://schemas.microsoft.com/office/drawing/2014/main" id="{E6766B88-02AD-46C1-B969-7809E7F153AB}"/>
            </a:ext>
          </a:extLst>
        </xdr:cNvPr>
        <xdr:cNvSpPr/>
      </xdr:nvSpPr>
      <xdr:spPr>
        <a:xfrm>
          <a:off x="16967200" y="105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25145</xdr:rowOff>
    </xdr:from>
    <xdr:ext cx="762000" cy="259045"/>
    <xdr:sp macro="" textlink="">
      <xdr:nvSpPr>
        <xdr:cNvPr id="338" name="定員管理の状況該当値テキスト">
          <a:extLst>
            <a:ext uri="{FF2B5EF4-FFF2-40B4-BE49-F238E27FC236}">
              <a16:creationId xmlns:a16="http://schemas.microsoft.com/office/drawing/2014/main" id="{38B2ECFC-EE7A-428D-812F-13E7E49EAB95}"/>
            </a:ext>
          </a:extLst>
        </xdr:cNvPr>
        <xdr:cNvSpPr txBox="1"/>
      </xdr:nvSpPr>
      <xdr:spPr>
        <a:xfrm>
          <a:off x="17106900" y="1048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39" name="楕円 338">
          <a:extLst>
            <a:ext uri="{FF2B5EF4-FFF2-40B4-BE49-F238E27FC236}">
              <a16:creationId xmlns:a16="http://schemas.microsoft.com/office/drawing/2014/main" id="{AA5FE834-2B71-4265-B6E6-324E0DF6F6F0}"/>
            </a:ext>
          </a:extLst>
        </xdr:cNvPr>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40" name="テキスト ボックス 339">
          <a:extLst>
            <a:ext uri="{FF2B5EF4-FFF2-40B4-BE49-F238E27FC236}">
              <a16:creationId xmlns:a16="http://schemas.microsoft.com/office/drawing/2014/main" id="{1497FE55-3CD4-4C87-861C-38F140C29D01}"/>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15149</xdr:rowOff>
    </xdr:from>
    <xdr:to>
      <xdr:col>73</xdr:col>
      <xdr:colOff>44450</xdr:colOff>
      <xdr:row>61</xdr:row>
      <xdr:rowOff>116749</xdr:rowOff>
    </xdr:to>
    <xdr:sp macro="" textlink="">
      <xdr:nvSpPr>
        <xdr:cNvPr id="341" name="楕円 340">
          <a:extLst>
            <a:ext uri="{FF2B5EF4-FFF2-40B4-BE49-F238E27FC236}">
              <a16:creationId xmlns:a16="http://schemas.microsoft.com/office/drawing/2014/main" id="{C522806B-862D-4ACC-81C0-733F68729777}"/>
            </a:ext>
          </a:extLst>
        </xdr:cNvPr>
        <xdr:cNvSpPr/>
      </xdr:nvSpPr>
      <xdr:spPr>
        <a:xfrm>
          <a:off x="15240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101526</xdr:rowOff>
    </xdr:from>
    <xdr:ext cx="762000" cy="259045"/>
    <xdr:sp macro="" textlink="">
      <xdr:nvSpPr>
        <xdr:cNvPr id="342" name="テキスト ボックス 341">
          <a:extLst>
            <a:ext uri="{FF2B5EF4-FFF2-40B4-BE49-F238E27FC236}">
              <a16:creationId xmlns:a16="http://schemas.microsoft.com/office/drawing/2014/main" id="{6C6FC951-87EC-47BA-8820-446005EE544B}"/>
            </a:ext>
          </a:extLst>
        </xdr:cNvPr>
        <xdr:cNvSpPr txBox="1"/>
      </xdr:nvSpPr>
      <xdr:spPr>
        <a:xfrm>
          <a:off x="14909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3" name="楕円 342">
          <a:extLst>
            <a:ext uri="{FF2B5EF4-FFF2-40B4-BE49-F238E27FC236}">
              <a16:creationId xmlns:a16="http://schemas.microsoft.com/office/drawing/2014/main" id="{56B2FA2C-DA8C-4083-AB7F-90A67C011457}"/>
            </a:ext>
          </a:extLst>
        </xdr:cNvPr>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44" name="テキスト ボックス 343">
          <a:extLst>
            <a:ext uri="{FF2B5EF4-FFF2-40B4-BE49-F238E27FC236}">
              <a16:creationId xmlns:a16="http://schemas.microsoft.com/office/drawing/2014/main" id="{8D35D32A-C27A-40F0-8E6E-6027D314F683}"/>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11702</xdr:rowOff>
    </xdr:from>
    <xdr:to>
      <xdr:col>64</xdr:col>
      <xdr:colOff>152400</xdr:colOff>
      <xdr:row>61</xdr:row>
      <xdr:rowOff>113302</xdr:rowOff>
    </xdr:to>
    <xdr:sp macro="" textlink="">
      <xdr:nvSpPr>
        <xdr:cNvPr id="345" name="楕円 344">
          <a:extLst>
            <a:ext uri="{FF2B5EF4-FFF2-40B4-BE49-F238E27FC236}">
              <a16:creationId xmlns:a16="http://schemas.microsoft.com/office/drawing/2014/main" id="{2FE30C8B-1F79-4244-8C52-E1ABCAD7DC99}"/>
            </a:ext>
          </a:extLst>
        </xdr:cNvPr>
        <xdr:cNvSpPr/>
      </xdr:nvSpPr>
      <xdr:spPr>
        <a:xfrm>
          <a:off x="13462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98079</xdr:rowOff>
    </xdr:from>
    <xdr:ext cx="762000" cy="259045"/>
    <xdr:sp macro="" textlink="">
      <xdr:nvSpPr>
        <xdr:cNvPr id="346" name="テキスト ボックス 345">
          <a:extLst>
            <a:ext uri="{FF2B5EF4-FFF2-40B4-BE49-F238E27FC236}">
              <a16:creationId xmlns:a16="http://schemas.microsoft.com/office/drawing/2014/main" id="{903B7C2C-B8B7-4882-8886-8AC3E635AE53}"/>
            </a:ext>
          </a:extLst>
        </xdr:cNvPr>
        <xdr:cNvSpPr txBox="1"/>
      </xdr:nvSpPr>
      <xdr:spPr>
        <a:xfrm>
          <a:off x="13131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29C3F5E-1C6D-4D8E-83D6-3C8F8BFE311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3A039609-536A-4F6F-8BE8-07192CF3C54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F6A21334-177E-41A1-AF48-38BE96BBEF5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9E069D3A-5507-476F-B713-BFAC0D41EA6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5D63E9FE-6B29-4085-8D78-E81CC9342AD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8A74E84D-60A7-4B91-851E-FA2937C2478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27FA630C-E5D4-4C2F-9494-5A624E58572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E174B56D-3DB3-4B87-9D85-8E168C18A62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47DF1E2D-4653-4A4C-AF23-93DF073AB89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1E29FD34-1868-4C14-9A54-E7FCB0A8023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8562784-2CB3-4A6B-B19B-648B8A7A3F1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EFF3CBC2-8436-47B9-8348-49CC56355E4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5B562502-644E-46B8-8A98-5A2FC57940A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％の減少（改善）となった。類似団体平均と比較し、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　町の一般財源の大きさを示している標準財政規模は減少したが、単年度の元利償還金が大きく減少したことなどにより数値が減少した。単年度の財政運営に公債費が過度に影響を及ぼさないよう負担の平準化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C172D2B-8CBD-44AE-A31B-0422ADA020E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4C133B23-8521-4338-B2F6-28503D98C31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AA087AC3-E87E-4FC9-B4D8-B152D35B4C3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5221E565-A8A6-482E-AC12-22AF78D00339}"/>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ADBF0516-D844-4AF1-9164-CD87E0E52A8D}"/>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1FFF7684-173B-4039-A127-372922356631}"/>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B63BA75C-06D4-43C1-8A13-44599220F747}"/>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D2A192DB-5990-4D9D-8CF1-63D1EB4D57A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EDDFFEB8-DB7E-468A-8786-FA78AFE54229}"/>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D793C937-E980-4FD8-945B-4B3C5E0EACD6}"/>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AC88645B-95C9-45B9-AEE1-1438E1C39287}"/>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C307D956-2175-4C7A-92C2-2649F664E339}"/>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7D4F97E-9972-488A-9C6B-B110CD4B3325}"/>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A87DDC45-7326-4BBB-B428-8409514FEAE6}"/>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49E15554-8D16-449C-A292-A0462D4C868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A578C64A-43DB-494F-A858-E5D79732870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68D1FEAC-6FEF-448B-808E-7064CE352D92}"/>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EC007E07-5DB3-4019-8277-9F3AD4B16E13}"/>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AD211FC3-6660-4454-9DBD-F9C2B6F3A5FF}"/>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1B5CE68D-9B6B-4EAB-9585-0E66D6016D5A}"/>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826B44D8-A1BB-4849-8662-F7F90DF5610A}"/>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44269</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F36448F8-B78E-49BC-90B5-55EB009E1CD3}"/>
            </a:ext>
          </a:extLst>
        </xdr:cNvPr>
        <xdr:cNvCxnSpPr/>
      </xdr:nvCxnSpPr>
      <xdr:spPr>
        <a:xfrm flipV="1">
          <a:off x="16179800" y="690226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A199360-370A-4B70-98A0-93F6531A08DB}"/>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A6FB9CE1-696C-42A8-BC53-54A87B29B77F}"/>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85634</xdr:rowOff>
    </xdr:to>
    <xdr:cxnSp macro="">
      <xdr:nvCxnSpPr>
        <xdr:cNvPr id="384" name="直線コネクタ 383">
          <a:extLst>
            <a:ext uri="{FF2B5EF4-FFF2-40B4-BE49-F238E27FC236}">
              <a16:creationId xmlns:a16="http://schemas.microsoft.com/office/drawing/2014/main" id="{C8580E50-F587-4C68-9452-0592BC0FE920}"/>
            </a:ext>
          </a:extLst>
        </xdr:cNvPr>
        <xdr:cNvCxnSpPr/>
      </xdr:nvCxnSpPr>
      <xdr:spPr>
        <a:xfrm flipV="1">
          <a:off x="15290800" y="69367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E58B37F9-3A34-4957-8E09-9CD3E42E99CC}"/>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FB93CC99-E233-4239-9D73-5D295CAF71E6}"/>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85634</xdr:rowOff>
    </xdr:to>
    <xdr:cxnSp macro="">
      <xdr:nvCxnSpPr>
        <xdr:cNvPr id="387" name="直線コネクタ 386">
          <a:extLst>
            <a:ext uri="{FF2B5EF4-FFF2-40B4-BE49-F238E27FC236}">
              <a16:creationId xmlns:a16="http://schemas.microsoft.com/office/drawing/2014/main" id="{4132943A-9770-45F0-82AC-37CAD660072A}"/>
            </a:ext>
          </a:extLst>
        </xdr:cNvPr>
        <xdr:cNvCxnSpPr/>
      </xdr:nvCxnSpPr>
      <xdr:spPr>
        <a:xfrm>
          <a:off x="14401800" y="69160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7B66A39-13D4-483F-931A-B2885A8D9359}"/>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E6B9FCA0-4A1A-414A-A669-6B6274933292}"/>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44269</xdr:rowOff>
    </xdr:from>
    <xdr:to>
      <xdr:col>68</xdr:col>
      <xdr:colOff>152400</xdr:colOff>
      <xdr:row>40</xdr:row>
      <xdr:rowOff>58057</xdr:rowOff>
    </xdr:to>
    <xdr:cxnSp macro="">
      <xdr:nvCxnSpPr>
        <xdr:cNvPr id="390" name="直線コネクタ 389">
          <a:extLst>
            <a:ext uri="{FF2B5EF4-FFF2-40B4-BE49-F238E27FC236}">
              <a16:creationId xmlns:a16="http://schemas.microsoft.com/office/drawing/2014/main" id="{B699F46A-EA93-4889-993B-9486A4D55183}"/>
            </a:ext>
          </a:extLst>
        </xdr:cNvPr>
        <xdr:cNvCxnSpPr/>
      </xdr:nvCxnSpPr>
      <xdr:spPr>
        <a:xfrm>
          <a:off x="13512800" y="69022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16A64D1F-46A6-4FA6-9551-6ACA043B943A}"/>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9F443320-6BC7-422A-B121-586DCD8A3663}"/>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2E52EB3D-E5C1-4838-81C7-BE4B81593E98}"/>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1A4AB2AF-CBA8-455F-B722-2F7A697BA4EA}"/>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1E35254-D24E-4DA0-B25E-F4D4B72CB92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3E07D3A-1715-4172-AC67-B130EAA8270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B7474D1-C534-46BE-B19A-08EEEEBF24B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19C8A24-7143-4969-B134-910881CB33E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92249C0-1F92-4869-A922-FC0372EC15D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400" name="楕円 399">
          <a:extLst>
            <a:ext uri="{FF2B5EF4-FFF2-40B4-BE49-F238E27FC236}">
              <a16:creationId xmlns:a16="http://schemas.microsoft.com/office/drawing/2014/main" id="{BD5458A0-C7BE-4253-8ABB-6CCD33CFEA4E}"/>
            </a:ext>
          </a:extLst>
        </xdr:cNvPr>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9996</xdr:rowOff>
    </xdr:from>
    <xdr:ext cx="762000" cy="259045"/>
    <xdr:sp macro="" textlink="">
      <xdr:nvSpPr>
        <xdr:cNvPr id="401" name="公債費負担の状況該当値テキスト">
          <a:extLst>
            <a:ext uri="{FF2B5EF4-FFF2-40B4-BE49-F238E27FC236}">
              <a16:creationId xmlns:a16="http://schemas.microsoft.com/office/drawing/2014/main" id="{BBD6B526-4A16-4510-B561-D278FBF21CAE}"/>
            </a:ext>
          </a:extLst>
        </xdr:cNvPr>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a:extLst>
            <a:ext uri="{FF2B5EF4-FFF2-40B4-BE49-F238E27FC236}">
              <a16:creationId xmlns:a16="http://schemas.microsoft.com/office/drawing/2014/main" id="{D4EFC443-9B58-41DF-B4B0-B6D5BF383402}"/>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3" name="テキスト ボックス 402">
          <a:extLst>
            <a:ext uri="{FF2B5EF4-FFF2-40B4-BE49-F238E27FC236}">
              <a16:creationId xmlns:a16="http://schemas.microsoft.com/office/drawing/2014/main" id="{2D354325-82BD-4C0E-A17B-5EF4D9F39694}"/>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34834</xdr:rowOff>
    </xdr:from>
    <xdr:to>
      <xdr:col>73</xdr:col>
      <xdr:colOff>44450</xdr:colOff>
      <xdr:row>40</xdr:row>
      <xdr:rowOff>136434</xdr:rowOff>
    </xdr:to>
    <xdr:sp macro="" textlink="">
      <xdr:nvSpPr>
        <xdr:cNvPr id="404" name="楕円 403">
          <a:extLst>
            <a:ext uri="{FF2B5EF4-FFF2-40B4-BE49-F238E27FC236}">
              <a16:creationId xmlns:a16="http://schemas.microsoft.com/office/drawing/2014/main" id="{BBE16419-F0CB-4EDF-BBF0-C5B7E51E8D9E}"/>
            </a:ext>
          </a:extLst>
        </xdr:cNvPr>
        <xdr:cNvSpPr/>
      </xdr:nvSpPr>
      <xdr:spPr>
        <a:xfrm>
          <a:off x="15240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121211</xdr:rowOff>
    </xdr:from>
    <xdr:ext cx="762000" cy="259045"/>
    <xdr:sp macro="" textlink="">
      <xdr:nvSpPr>
        <xdr:cNvPr id="405" name="テキスト ボックス 404">
          <a:extLst>
            <a:ext uri="{FF2B5EF4-FFF2-40B4-BE49-F238E27FC236}">
              <a16:creationId xmlns:a16="http://schemas.microsoft.com/office/drawing/2014/main" id="{7B83B9FB-1C34-4F7B-82C3-8AC5E39255B2}"/>
            </a:ext>
          </a:extLst>
        </xdr:cNvPr>
        <xdr:cNvSpPr txBox="1"/>
      </xdr:nvSpPr>
      <xdr:spPr>
        <a:xfrm>
          <a:off x="14909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6" name="楕円 405">
          <a:extLst>
            <a:ext uri="{FF2B5EF4-FFF2-40B4-BE49-F238E27FC236}">
              <a16:creationId xmlns:a16="http://schemas.microsoft.com/office/drawing/2014/main" id="{BF72C913-D18A-46C0-8196-6DA0A952A35B}"/>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7" name="テキスト ボックス 406">
          <a:extLst>
            <a:ext uri="{FF2B5EF4-FFF2-40B4-BE49-F238E27FC236}">
              <a16:creationId xmlns:a16="http://schemas.microsoft.com/office/drawing/2014/main" id="{5B7C474D-4A04-4F6B-BBE0-8B0E1DE0698E}"/>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164919</xdr:rowOff>
    </xdr:from>
    <xdr:to>
      <xdr:col>64</xdr:col>
      <xdr:colOff>152400</xdr:colOff>
      <xdr:row>40</xdr:row>
      <xdr:rowOff>95069</xdr:rowOff>
    </xdr:to>
    <xdr:sp macro="" textlink="">
      <xdr:nvSpPr>
        <xdr:cNvPr id="408" name="楕円 407">
          <a:extLst>
            <a:ext uri="{FF2B5EF4-FFF2-40B4-BE49-F238E27FC236}">
              <a16:creationId xmlns:a16="http://schemas.microsoft.com/office/drawing/2014/main" id="{8645E89F-AFAE-4DD3-A756-4AFC158932AE}"/>
            </a:ext>
          </a:extLst>
        </xdr:cNvPr>
        <xdr:cNvSpPr/>
      </xdr:nvSpPr>
      <xdr:spPr>
        <a:xfrm>
          <a:off x="13462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105246</xdr:rowOff>
    </xdr:from>
    <xdr:ext cx="762000" cy="259045"/>
    <xdr:sp macro="" textlink="">
      <xdr:nvSpPr>
        <xdr:cNvPr id="409" name="テキスト ボックス 408">
          <a:extLst>
            <a:ext uri="{FF2B5EF4-FFF2-40B4-BE49-F238E27FC236}">
              <a16:creationId xmlns:a16="http://schemas.microsoft.com/office/drawing/2014/main" id="{E3E93250-DC87-4E54-A1B2-477D4BEEF520}"/>
            </a:ext>
          </a:extLst>
        </xdr:cNvPr>
        <xdr:cNvSpPr txBox="1"/>
      </xdr:nvSpPr>
      <xdr:spPr>
        <a:xfrm>
          <a:off x="13131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57739244-AD8F-4B3B-A6F1-F3265400C5F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59E6D7D7-4816-46F7-A28C-1F7544C9F26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498672AD-4A86-4CFC-B89E-D93C4343981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C173B5EE-69FB-4DD3-B31D-529724D8108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40F7EA64-EC59-459F-B94B-EEDA6B62032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4EEE211-16F7-41BE-87F3-11D693A9A52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B71C4296-B33F-430A-B4E9-9976C7D3D21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B6E5CF55-8FCC-4AE8-AF69-EC245ABB7E5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3CFDE465-18BC-4C69-9B7F-76CFFA82095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7AEC0E3C-C52D-43FC-9C8A-94672F5320C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309DE493-FA47-4706-A599-49EE2C700D5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55B21E5B-137F-4439-988D-CBD3F100DC7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90525B8-14F8-420B-815F-FDAFB8789C0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28.3</a:t>
          </a:r>
          <a:r>
            <a:rPr kumimoji="1" lang="ja-JP" altLang="ja-JP"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ポイントの減少（改善）となった。類似団体平均と比較し、</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　数値が減少した主な要因としては、一般会計における地方債残高の減によるものである。</a:t>
          </a:r>
          <a:endParaRPr lang="ja-JP" altLang="ja-JP" sz="1400">
            <a:effectLst/>
          </a:endParaRPr>
        </a:p>
        <a:p>
          <a:r>
            <a:rPr kumimoji="1" lang="ja-JP" altLang="ja-JP" sz="1100">
              <a:solidFill>
                <a:schemeClr val="dk1"/>
              </a:solidFill>
              <a:effectLst/>
              <a:latin typeface="+mn-lt"/>
              <a:ea typeface="+mn-ea"/>
              <a:cs typeface="+mn-cs"/>
            </a:rPr>
            <a:t>　今後、公共施設の老朽化が顕在化し、対策費用の財源として地方債を活用していくことになるが、後年度に過度な負担を残すことの無いように国、県の補助金を積極的に活用するとともに、交付税上有利な地方債を適切に活用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E88D846-BEA9-49A2-9649-2438B464304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430CCB70-9DD1-4CA6-80CD-1F54CCE65E2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EFB96E54-1DB8-4CE2-980D-265D0C94986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796BDE16-CD66-42DD-818C-4257518EED18}"/>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BDB399EE-CB8E-4D6A-BEDE-6F2E6221460F}"/>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42D6ECAF-6298-49E6-8293-68344F1E51F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8996F08C-ED25-4A06-877B-093114387CD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867F3265-BF1D-4515-A6B8-52D6B6182E48}"/>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234138FA-D59C-49A2-AFED-D11D09BCBC0A}"/>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4DCBE568-24C4-4CE7-A668-C842ACDB0E47}"/>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DB18F32E-54F9-4B10-A5D7-8ADEFFD3A2D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15DF6336-656B-426A-9202-4A1618F95166}"/>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7FA5F0CD-9CC6-4062-995C-2EDFD4CEA5CC}"/>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40BABAAD-1C0E-4225-8165-BDB5C3F723B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8BE5B6F6-79F5-4D97-B1B5-D44E0F838594}"/>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929C6C7F-AF80-47C3-9670-F193DA26D2A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68324211-1DE3-4F93-84DC-B48D9F5078E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BF99E7E0-AD37-4FA7-A3DE-ECBD4F50EFCD}"/>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B63E3A8-1B54-4053-80E5-28FA8B5312AD}"/>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8CCDB984-1225-4421-8E67-E1E741AEEC9F}"/>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44A28795-4AD0-4B31-BE05-A22B7A4EE0E2}"/>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6C746CE1-7549-4E55-ACBB-A88BB46B97C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66645</xdr:rowOff>
    </xdr:from>
    <xdr:to>
      <xdr:col>81</xdr:col>
      <xdr:colOff>44450</xdr:colOff>
      <xdr:row>15</xdr:row>
      <xdr:rowOff>93073</xdr:rowOff>
    </xdr:to>
    <xdr:cxnSp macro="">
      <xdr:nvCxnSpPr>
        <xdr:cNvPr id="445" name="直線コネクタ 444">
          <a:extLst>
            <a:ext uri="{FF2B5EF4-FFF2-40B4-BE49-F238E27FC236}">
              <a16:creationId xmlns:a16="http://schemas.microsoft.com/office/drawing/2014/main" id="{BBDD65BA-F2EE-4585-A44F-D72D9D583257}"/>
            </a:ext>
          </a:extLst>
        </xdr:cNvPr>
        <xdr:cNvCxnSpPr/>
      </xdr:nvCxnSpPr>
      <xdr:spPr>
        <a:xfrm flipV="1">
          <a:off x="16179800" y="2638395"/>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B3783584-0F3C-42AA-BF32-DFEE8B0EEBE3}"/>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12063D97-DC82-4702-8BC4-EBF28B47B7FE}"/>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93073</xdr:rowOff>
    </xdr:from>
    <xdr:to>
      <xdr:col>77</xdr:col>
      <xdr:colOff>44450</xdr:colOff>
      <xdr:row>16</xdr:row>
      <xdr:rowOff>36528</xdr:rowOff>
    </xdr:to>
    <xdr:cxnSp macro="">
      <xdr:nvCxnSpPr>
        <xdr:cNvPr id="448" name="直線コネクタ 447">
          <a:extLst>
            <a:ext uri="{FF2B5EF4-FFF2-40B4-BE49-F238E27FC236}">
              <a16:creationId xmlns:a16="http://schemas.microsoft.com/office/drawing/2014/main" id="{CBD77AE9-DC21-40B9-9A5F-C4840B430CC2}"/>
            </a:ext>
          </a:extLst>
        </xdr:cNvPr>
        <xdr:cNvCxnSpPr/>
      </xdr:nvCxnSpPr>
      <xdr:spPr>
        <a:xfrm flipV="1">
          <a:off x="15290800" y="266482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A7575287-7014-4E8E-8DA1-405681508B53}"/>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102716BD-8358-4C2C-9D26-CE4ACC2C4742}"/>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36528</xdr:rowOff>
    </xdr:from>
    <xdr:to>
      <xdr:col>72</xdr:col>
      <xdr:colOff>203200</xdr:colOff>
      <xdr:row>16</xdr:row>
      <xdr:rowOff>44571</xdr:rowOff>
    </xdr:to>
    <xdr:cxnSp macro="">
      <xdr:nvCxnSpPr>
        <xdr:cNvPr id="451" name="直線コネクタ 450">
          <a:extLst>
            <a:ext uri="{FF2B5EF4-FFF2-40B4-BE49-F238E27FC236}">
              <a16:creationId xmlns:a16="http://schemas.microsoft.com/office/drawing/2014/main" id="{FDF31423-6C17-4C1B-AB6C-4ABB6C02057C}"/>
            </a:ext>
          </a:extLst>
        </xdr:cNvPr>
        <xdr:cNvCxnSpPr/>
      </xdr:nvCxnSpPr>
      <xdr:spPr>
        <a:xfrm flipV="1">
          <a:off x="14401800" y="277972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C82407DD-66F8-42DB-87A8-5C65B77CFF37}"/>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456F7BEA-1070-4A0C-AF4F-CCAAF0C3158B}"/>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44571</xdr:rowOff>
    </xdr:from>
    <xdr:to>
      <xdr:col>68</xdr:col>
      <xdr:colOff>152400</xdr:colOff>
      <xdr:row>16</xdr:row>
      <xdr:rowOff>75595</xdr:rowOff>
    </xdr:to>
    <xdr:cxnSp macro="">
      <xdr:nvCxnSpPr>
        <xdr:cNvPr id="454" name="直線コネクタ 453">
          <a:extLst>
            <a:ext uri="{FF2B5EF4-FFF2-40B4-BE49-F238E27FC236}">
              <a16:creationId xmlns:a16="http://schemas.microsoft.com/office/drawing/2014/main" id="{15CA9848-06F6-432D-AF5D-EF32FD94DD81}"/>
            </a:ext>
          </a:extLst>
        </xdr:cNvPr>
        <xdr:cNvCxnSpPr/>
      </xdr:nvCxnSpPr>
      <xdr:spPr>
        <a:xfrm flipV="1">
          <a:off x="13512800" y="27877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780A50D1-D764-4F02-8029-FD6A4CCC82E5}"/>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91DCDCFA-D42A-4E17-BDCF-FE85BFFA00AD}"/>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C79C7EE8-66C3-4E2F-8A21-082FD9EFB01D}"/>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970C1E64-9BFA-4707-9F94-643ECF38923B}"/>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F368B9F-C632-401F-97FA-3734D04A69E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6084602-3EED-461A-A82F-B59D832072E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231DCAB6-0748-437B-A2D4-16A9420E693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9D5B13F-0CEE-484F-99BA-C09DF9FC680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B9FB2B0-E205-413B-A387-54CD0A04572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15845</xdr:rowOff>
    </xdr:from>
    <xdr:to>
      <xdr:col>81</xdr:col>
      <xdr:colOff>95250</xdr:colOff>
      <xdr:row>15</xdr:row>
      <xdr:rowOff>117445</xdr:rowOff>
    </xdr:to>
    <xdr:sp macro="" textlink="">
      <xdr:nvSpPr>
        <xdr:cNvPr id="464" name="楕円 463">
          <a:extLst>
            <a:ext uri="{FF2B5EF4-FFF2-40B4-BE49-F238E27FC236}">
              <a16:creationId xmlns:a16="http://schemas.microsoft.com/office/drawing/2014/main" id="{C53EC232-1D33-4AD5-AB01-E575B726849C}"/>
            </a:ext>
          </a:extLst>
        </xdr:cNvPr>
        <xdr:cNvSpPr/>
      </xdr:nvSpPr>
      <xdr:spPr>
        <a:xfrm>
          <a:off x="16967200" y="2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159372</xdr:rowOff>
    </xdr:from>
    <xdr:ext cx="762000" cy="259045"/>
    <xdr:sp macro="" textlink="">
      <xdr:nvSpPr>
        <xdr:cNvPr id="465" name="将来負担の状況該当値テキスト">
          <a:extLst>
            <a:ext uri="{FF2B5EF4-FFF2-40B4-BE49-F238E27FC236}">
              <a16:creationId xmlns:a16="http://schemas.microsoft.com/office/drawing/2014/main" id="{4F7572CE-6E88-4764-A56B-E960EDDD5EE5}"/>
            </a:ext>
          </a:extLst>
        </xdr:cNvPr>
        <xdr:cNvSpPr txBox="1"/>
      </xdr:nvSpPr>
      <xdr:spPr>
        <a:xfrm>
          <a:off x="17106900" y="255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42273</xdr:rowOff>
    </xdr:from>
    <xdr:to>
      <xdr:col>77</xdr:col>
      <xdr:colOff>95250</xdr:colOff>
      <xdr:row>15</xdr:row>
      <xdr:rowOff>143873</xdr:rowOff>
    </xdr:to>
    <xdr:sp macro="" textlink="">
      <xdr:nvSpPr>
        <xdr:cNvPr id="466" name="楕円 465">
          <a:extLst>
            <a:ext uri="{FF2B5EF4-FFF2-40B4-BE49-F238E27FC236}">
              <a16:creationId xmlns:a16="http://schemas.microsoft.com/office/drawing/2014/main" id="{0FCD15CF-54F6-45B7-BC24-AA1B0852B585}"/>
            </a:ext>
          </a:extLst>
        </xdr:cNvPr>
        <xdr:cNvSpPr/>
      </xdr:nvSpPr>
      <xdr:spPr>
        <a:xfrm>
          <a:off x="16129000" y="26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128650</xdr:rowOff>
    </xdr:from>
    <xdr:ext cx="736600" cy="259045"/>
    <xdr:sp macro="" textlink="">
      <xdr:nvSpPr>
        <xdr:cNvPr id="467" name="テキスト ボックス 466">
          <a:extLst>
            <a:ext uri="{FF2B5EF4-FFF2-40B4-BE49-F238E27FC236}">
              <a16:creationId xmlns:a16="http://schemas.microsoft.com/office/drawing/2014/main" id="{044C3809-92B0-4A14-B25F-F6DD363F1D50}"/>
            </a:ext>
          </a:extLst>
        </xdr:cNvPr>
        <xdr:cNvSpPr txBox="1"/>
      </xdr:nvSpPr>
      <xdr:spPr>
        <a:xfrm>
          <a:off x="15798800" y="2700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157178</xdr:rowOff>
    </xdr:from>
    <xdr:to>
      <xdr:col>73</xdr:col>
      <xdr:colOff>44450</xdr:colOff>
      <xdr:row>16</xdr:row>
      <xdr:rowOff>87328</xdr:rowOff>
    </xdr:to>
    <xdr:sp macro="" textlink="">
      <xdr:nvSpPr>
        <xdr:cNvPr id="468" name="楕円 467">
          <a:extLst>
            <a:ext uri="{FF2B5EF4-FFF2-40B4-BE49-F238E27FC236}">
              <a16:creationId xmlns:a16="http://schemas.microsoft.com/office/drawing/2014/main" id="{5E17D753-79B9-4E9D-A78F-C4E25DABC07A}"/>
            </a:ext>
          </a:extLst>
        </xdr:cNvPr>
        <xdr:cNvSpPr/>
      </xdr:nvSpPr>
      <xdr:spPr>
        <a:xfrm>
          <a:off x="15240000" y="27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72105</xdr:rowOff>
    </xdr:from>
    <xdr:ext cx="762000" cy="259045"/>
    <xdr:sp macro="" textlink="">
      <xdr:nvSpPr>
        <xdr:cNvPr id="469" name="テキスト ボックス 468">
          <a:extLst>
            <a:ext uri="{FF2B5EF4-FFF2-40B4-BE49-F238E27FC236}">
              <a16:creationId xmlns:a16="http://schemas.microsoft.com/office/drawing/2014/main" id="{B98EBA99-7EB5-48AD-9B1F-17671D6B0696}"/>
            </a:ext>
          </a:extLst>
        </xdr:cNvPr>
        <xdr:cNvSpPr txBox="1"/>
      </xdr:nvSpPr>
      <xdr:spPr>
        <a:xfrm>
          <a:off x="14909800" y="281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165221</xdr:rowOff>
    </xdr:from>
    <xdr:to>
      <xdr:col>68</xdr:col>
      <xdr:colOff>203200</xdr:colOff>
      <xdr:row>16</xdr:row>
      <xdr:rowOff>95371</xdr:rowOff>
    </xdr:to>
    <xdr:sp macro="" textlink="">
      <xdr:nvSpPr>
        <xdr:cNvPr id="470" name="楕円 469">
          <a:extLst>
            <a:ext uri="{FF2B5EF4-FFF2-40B4-BE49-F238E27FC236}">
              <a16:creationId xmlns:a16="http://schemas.microsoft.com/office/drawing/2014/main" id="{33231BC3-456D-4C62-A09A-35BD6CB96B3A}"/>
            </a:ext>
          </a:extLst>
        </xdr:cNvPr>
        <xdr:cNvSpPr/>
      </xdr:nvSpPr>
      <xdr:spPr>
        <a:xfrm>
          <a:off x="14351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80148</xdr:rowOff>
    </xdr:from>
    <xdr:ext cx="762000" cy="259045"/>
    <xdr:sp macro="" textlink="">
      <xdr:nvSpPr>
        <xdr:cNvPr id="471" name="テキスト ボックス 470">
          <a:extLst>
            <a:ext uri="{FF2B5EF4-FFF2-40B4-BE49-F238E27FC236}">
              <a16:creationId xmlns:a16="http://schemas.microsoft.com/office/drawing/2014/main" id="{1FC43058-AB88-404C-A580-5A829B8112DB}"/>
            </a:ext>
          </a:extLst>
        </xdr:cNvPr>
        <xdr:cNvSpPr txBox="1"/>
      </xdr:nvSpPr>
      <xdr:spPr>
        <a:xfrm>
          <a:off x="14020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24795</xdr:rowOff>
    </xdr:from>
    <xdr:to>
      <xdr:col>64</xdr:col>
      <xdr:colOff>152400</xdr:colOff>
      <xdr:row>16</xdr:row>
      <xdr:rowOff>126395</xdr:rowOff>
    </xdr:to>
    <xdr:sp macro="" textlink="">
      <xdr:nvSpPr>
        <xdr:cNvPr id="472" name="楕円 471">
          <a:extLst>
            <a:ext uri="{FF2B5EF4-FFF2-40B4-BE49-F238E27FC236}">
              <a16:creationId xmlns:a16="http://schemas.microsoft.com/office/drawing/2014/main" id="{6841C59D-C028-4EF1-BF84-3B699B3D8F59}"/>
            </a:ext>
          </a:extLst>
        </xdr:cNvPr>
        <xdr:cNvSpPr/>
      </xdr:nvSpPr>
      <xdr:spPr>
        <a:xfrm>
          <a:off x="13462000" y="27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111172</xdr:rowOff>
    </xdr:from>
    <xdr:ext cx="762000" cy="259045"/>
    <xdr:sp macro="" textlink="">
      <xdr:nvSpPr>
        <xdr:cNvPr id="473" name="テキスト ボックス 472">
          <a:extLst>
            <a:ext uri="{FF2B5EF4-FFF2-40B4-BE49-F238E27FC236}">
              <a16:creationId xmlns:a16="http://schemas.microsoft.com/office/drawing/2014/main" id="{CA66F446-B306-4B29-A84F-96F2217F8AA3}"/>
            </a:ext>
          </a:extLst>
        </xdr:cNvPr>
        <xdr:cNvSpPr txBox="1"/>
      </xdr:nvSpPr>
      <xdr:spPr>
        <a:xfrm>
          <a:off x="13131800" y="285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27,883
60.36
10,546,598
10,065,993
450,900
6,714,106
8,239,072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人件費は</a:t>
          </a:r>
          <a:r>
            <a:rPr kumimoji="1" lang="en-US" altLang="ja-JP" sz="1000">
              <a:solidFill>
                <a:schemeClr val="dk1"/>
              </a:solidFill>
              <a:effectLst/>
              <a:latin typeface="+mn-lt"/>
              <a:ea typeface="+mn-ea"/>
              <a:cs typeface="+mn-cs"/>
            </a:rPr>
            <a:t>23.8</a:t>
          </a:r>
          <a:r>
            <a:rPr kumimoji="1" lang="ja-JP" altLang="en-US" sz="1000">
              <a:solidFill>
                <a:schemeClr val="dk1"/>
              </a:solidFill>
              <a:effectLst/>
              <a:latin typeface="+mn-lt"/>
              <a:ea typeface="+mn-ea"/>
              <a:cs typeface="+mn-cs"/>
            </a:rPr>
            <a:t>ポイントとなり、</a:t>
          </a:r>
          <a:r>
            <a:rPr kumimoji="1" lang="ja-JP" altLang="ja-JP" sz="1000">
              <a:solidFill>
                <a:schemeClr val="dk1"/>
              </a:solidFill>
              <a:effectLst/>
              <a:latin typeface="+mn-lt"/>
              <a:ea typeface="+mn-ea"/>
              <a:cs typeface="+mn-cs"/>
            </a:rPr>
            <a:t>前年度</a:t>
          </a:r>
          <a:r>
            <a:rPr kumimoji="1" lang="ja-JP" altLang="en-US" sz="1000">
              <a:solidFill>
                <a:schemeClr val="dk1"/>
              </a:solidFill>
              <a:effectLst/>
              <a:latin typeface="+mn-lt"/>
              <a:ea typeface="+mn-ea"/>
              <a:cs typeface="+mn-cs"/>
            </a:rPr>
            <a:t>より</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、類似団体平均を</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ポイント上回っている状況である。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人事院勧告及び埼玉県人事委員会勧告に準じた給与改定に伴う職員の給料や手当の増などにより、ポイント増となった。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当町は、保育園２園と学校給食センターを町直営で運営していることなどが人件費の数値を高める要因となっている。</a:t>
          </a:r>
          <a:r>
            <a:rPr kumimoji="1" lang="ja-JP" altLang="en-US" sz="1000">
              <a:solidFill>
                <a:schemeClr val="dk1"/>
              </a:solidFill>
              <a:effectLst/>
              <a:latin typeface="+mn-lt"/>
              <a:ea typeface="+mn-ea"/>
              <a:cs typeface="+mn-cs"/>
            </a:rPr>
            <a:t>近年は類似団体とのポイント差は僅差とはなってきたが、</a:t>
          </a:r>
          <a:r>
            <a:rPr kumimoji="1" lang="ja-JP" altLang="ja-JP" sz="1000">
              <a:solidFill>
                <a:schemeClr val="dk1"/>
              </a:solidFill>
              <a:effectLst/>
              <a:latin typeface="+mn-lt"/>
              <a:ea typeface="+mn-ea"/>
              <a:cs typeface="+mn-cs"/>
            </a:rPr>
            <a:t>引き続き適切な定員管理を行い、人件費の抑制を行う。</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089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12.2</a:t>
          </a:r>
          <a:r>
            <a:rPr kumimoji="1" lang="ja-JP" altLang="en-US" sz="1100">
              <a:solidFill>
                <a:schemeClr val="dk1"/>
              </a:solidFill>
              <a:effectLst/>
              <a:latin typeface="+mn-lt"/>
              <a:ea typeface="+mn-ea"/>
              <a:cs typeface="+mn-cs"/>
            </a:rPr>
            <a:t>ポイントとなり、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ポイント下回っている状況である。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の主な要因は、</a:t>
          </a:r>
          <a:r>
            <a:rPr kumimoji="1" lang="ja-JP" altLang="en-US" sz="1100">
              <a:solidFill>
                <a:schemeClr val="dk1"/>
              </a:solidFill>
              <a:effectLst/>
              <a:latin typeface="+mn-lt"/>
              <a:ea typeface="+mn-ea"/>
              <a:cs typeface="+mn-cs"/>
            </a:rPr>
            <a:t>可燃ごみの収集委託料や施設の光熱水費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となったことによるものである。今後も施設管理に係る委託の見直しや事務の効率化を推進し、物件費をはじめとした行政コストの低減を図る。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99568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9014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62992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901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62992</xdr:rowOff>
    </xdr:from>
    <xdr:to>
      <xdr:col>73</xdr:col>
      <xdr:colOff>180975</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63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9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xdr:rowOff>
    </xdr:from>
    <xdr:to>
      <xdr:col>74</xdr:col>
      <xdr:colOff>31750</xdr:colOff>
      <xdr:row>14</xdr:row>
      <xdr:rowOff>113792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123969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48768</xdr:rowOff>
    </xdr:from>
    <xdr:to>
      <xdr:col>65</xdr:col>
      <xdr:colOff>53975</xdr:colOff>
      <xdr:row>14</xdr:row>
      <xdr:rowOff>150368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160545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900">
              <a:solidFill>
                <a:sysClr val="windowText" lastClr="000000"/>
              </a:solidFill>
              <a:effectLst/>
              <a:latin typeface="+mn-lt"/>
              <a:ea typeface="+mn-ea"/>
              <a:cs typeface="+mn-cs"/>
            </a:rPr>
            <a:t>扶助費は</a:t>
          </a:r>
          <a:r>
            <a:rPr kumimoji="1" lang="en-US" altLang="ja-JP" sz="900">
              <a:solidFill>
                <a:sysClr val="windowText" lastClr="000000"/>
              </a:solidFill>
              <a:effectLst/>
              <a:latin typeface="+mn-lt"/>
              <a:ea typeface="+mn-ea"/>
              <a:cs typeface="+mn-cs"/>
            </a:rPr>
            <a:t>6.8</a:t>
          </a:r>
          <a:r>
            <a:rPr kumimoji="1" lang="ja-JP" altLang="en-US" sz="900">
              <a:solidFill>
                <a:sysClr val="windowText" lastClr="000000"/>
              </a:solidFill>
              <a:effectLst/>
              <a:latin typeface="+mn-lt"/>
              <a:ea typeface="+mn-ea"/>
              <a:cs typeface="+mn-cs"/>
            </a:rPr>
            <a:t>ポイントとなり、</a:t>
          </a:r>
          <a:r>
            <a:rPr kumimoji="1" lang="ja-JP" altLang="ja-JP" sz="900">
              <a:solidFill>
                <a:sysClr val="windowText" lastClr="000000"/>
              </a:solidFill>
              <a:effectLst/>
              <a:latin typeface="+mn-lt"/>
              <a:ea typeface="+mn-ea"/>
              <a:cs typeface="+mn-cs"/>
            </a:rPr>
            <a:t>前年度より</a:t>
          </a:r>
          <a:r>
            <a:rPr kumimoji="1" lang="en-US" altLang="ja-JP" sz="900">
              <a:solidFill>
                <a:sysClr val="windowText" lastClr="000000"/>
              </a:solidFill>
              <a:effectLst/>
              <a:latin typeface="+mn-lt"/>
              <a:ea typeface="+mn-ea"/>
              <a:cs typeface="+mn-cs"/>
            </a:rPr>
            <a:t>0.2</a:t>
          </a:r>
          <a:r>
            <a:rPr kumimoji="1" lang="ja-JP" altLang="ja-JP" sz="900">
              <a:solidFill>
                <a:sysClr val="windowText" lastClr="000000"/>
              </a:solidFill>
              <a:effectLst/>
              <a:latin typeface="+mn-lt"/>
              <a:ea typeface="+mn-ea"/>
              <a:cs typeface="+mn-cs"/>
            </a:rPr>
            <a:t>ポイント増加、類似団体平均を</a:t>
          </a:r>
          <a:r>
            <a:rPr kumimoji="1" lang="en-US" altLang="ja-JP" sz="900">
              <a:solidFill>
                <a:sysClr val="windowText" lastClr="000000"/>
              </a:solidFill>
              <a:effectLst/>
              <a:latin typeface="+mn-lt"/>
              <a:ea typeface="+mn-ea"/>
              <a:cs typeface="+mn-cs"/>
            </a:rPr>
            <a:t>2.5</a:t>
          </a:r>
          <a:r>
            <a:rPr kumimoji="1" lang="ja-JP" altLang="ja-JP" sz="900">
              <a:solidFill>
                <a:sysClr val="windowText" lastClr="000000"/>
              </a:solidFill>
              <a:effectLst/>
              <a:latin typeface="+mn-lt"/>
              <a:ea typeface="+mn-ea"/>
              <a:cs typeface="+mn-cs"/>
            </a:rPr>
            <a:t>ポイント下回っている状況である。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主な増加要因としては、こども医療費においてコロナ禍で受診控え</a:t>
          </a:r>
          <a:r>
            <a:rPr kumimoji="1" lang="ja-JP" altLang="en-US" sz="900">
              <a:solidFill>
                <a:sysClr val="windowText" lastClr="000000"/>
              </a:solidFill>
              <a:effectLst/>
              <a:latin typeface="+mn-lt"/>
              <a:ea typeface="+mn-ea"/>
              <a:cs typeface="+mn-cs"/>
            </a:rPr>
            <a:t>の影響</a:t>
          </a:r>
          <a:r>
            <a:rPr kumimoji="1" lang="ja-JP" altLang="ja-JP" sz="900">
              <a:solidFill>
                <a:sysClr val="windowText" lastClr="000000"/>
              </a:solidFill>
              <a:effectLst/>
              <a:latin typeface="+mn-lt"/>
              <a:ea typeface="+mn-ea"/>
              <a:cs typeface="+mn-cs"/>
            </a:rPr>
            <a:t>があった令和</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年度と比較して令和</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年度は受診件数が復調し、事業費が増加したことによるものである。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当町の過去からの人口推移を鑑みると、年少人口の減の影響で子どもに係る経費は減少するも、高齢者人口の増による介護や医療給付関係の経費の増加が見込まれる。</a:t>
          </a:r>
          <a:r>
            <a:rPr kumimoji="1" lang="ja-JP" altLang="en-US" sz="900">
              <a:solidFill>
                <a:sysClr val="windowText" lastClr="000000"/>
              </a:solidFill>
              <a:effectLst/>
              <a:latin typeface="+mn-lt"/>
              <a:ea typeface="+mn-ea"/>
              <a:cs typeface="+mn-cs"/>
            </a:rPr>
            <a:t>引き続き</a:t>
          </a:r>
          <a:r>
            <a:rPr kumimoji="1" lang="ja-JP" altLang="ja-JP" sz="900">
              <a:solidFill>
                <a:sysClr val="windowText" lastClr="000000"/>
              </a:solidFill>
              <a:effectLst/>
              <a:latin typeface="+mn-lt"/>
              <a:ea typeface="+mn-ea"/>
              <a:cs typeface="+mn-cs"/>
            </a:rPr>
            <a:t>予防対策の事業を拡充していく必要がある。</a:t>
          </a:r>
          <a:endParaRPr lang="ja-JP" altLang="ja-JP" sz="9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9978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54</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07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その他は</a:t>
          </a:r>
          <a:r>
            <a:rPr kumimoji="1" lang="en-US" altLang="ja-JP" sz="1050">
              <a:solidFill>
                <a:schemeClr val="dk1"/>
              </a:solidFill>
              <a:effectLst/>
              <a:latin typeface="+mn-lt"/>
              <a:ea typeface="+mn-ea"/>
              <a:cs typeface="+mn-cs"/>
            </a:rPr>
            <a:t>14.5</a:t>
          </a:r>
          <a:r>
            <a:rPr kumimoji="1" lang="ja-JP" altLang="en-US" sz="1050">
              <a:solidFill>
                <a:schemeClr val="dk1"/>
              </a:solidFill>
              <a:effectLst/>
              <a:latin typeface="+mn-lt"/>
              <a:ea typeface="+mn-ea"/>
              <a:cs typeface="+mn-cs"/>
            </a:rPr>
            <a:t>ポイントとなり、</a:t>
          </a:r>
          <a:r>
            <a:rPr kumimoji="1" lang="ja-JP" altLang="ja-JP" sz="1050">
              <a:solidFill>
                <a:schemeClr val="dk1"/>
              </a:solidFill>
              <a:effectLst/>
              <a:latin typeface="+mn-lt"/>
              <a:ea typeface="+mn-ea"/>
              <a:cs typeface="+mn-cs"/>
            </a:rPr>
            <a:t>前年度から</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、類似団体平均を</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ポイント上回っている状況である。</a:t>
          </a:r>
          <a:endParaRPr lang="ja-JP" altLang="ja-JP" sz="1200">
            <a:effectLst/>
          </a:endParaRPr>
        </a:p>
        <a:p>
          <a:r>
            <a:rPr kumimoji="1" lang="ja-JP" altLang="ja-JP" sz="1050">
              <a:solidFill>
                <a:schemeClr val="dk1"/>
              </a:solidFill>
              <a:effectLst/>
              <a:latin typeface="+mn-lt"/>
              <a:ea typeface="+mn-ea"/>
              <a:cs typeface="+mn-cs"/>
            </a:rPr>
            <a:t>　その他に含まれている特別会計に対する繰出金としては、被保険者数・要支援者数の増加等により</a:t>
          </a:r>
          <a:r>
            <a:rPr lang="ja-JP" altLang="ja-JP" sz="1050" b="0" i="0" baseline="0">
              <a:solidFill>
                <a:schemeClr val="dk1"/>
              </a:solidFill>
              <a:effectLst/>
              <a:latin typeface="+mn-lt"/>
              <a:ea typeface="+mn-ea"/>
              <a:cs typeface="+mn-cs"/>
            </a:rPr>
            <a:t>後期高齢者医療特別会計及び介護保険特別会計への繰出金が増加している状況である。</a:t>
          </a:r>
          <a:endParaRPr lang="ja-JP" altLang="ja-JP" sz="1200">
            <a:effectLst/>
          </a:endParaRPr>
        </a:p>
        <a:p>
          <a:r>
            <a:rPr kumimoji="1" lang="ja-JP" altLang="ja-JP" sz="1050">
              <a:solidFill>
                <a:schemeClr val="dk1"/>
              </a:solidFill>
              <a:effectLst/>
              <a:latin typeface="+mn-lt"/>
              <a:ea typeface="+mn-ea"/>
              <a:cs typeface="+mn-cs"/>
            </a:rPr>
            <a:t>　今後も各特別会計の経費節減や介護・医療の予防対策を拡充し、</a:t>
          </a:r>
          <a:r>
            <a:rPr kumimoji="1" lang="ja-JP" altLang="en-US" sz="1050">
              <a:solidFill>
                <a:schemeClr val="dk1"/>
              </a:solidFill>
              <a:effectLst/>
              <a:latin typeface="+mn-lt"/>
              <a:ea typeface="+mn-ea"/>
              <a:cs typeface="+mn-cs"/>
            </a:rPr>
            <a:t>公費</a:t>
          </a:r>
          <a:r>
            <a:rPr kumimoji="1" lang="ja-JP" altLang="ja-JP" sz="1050">
              <a:solidFill>
                <a:schemeClr val="dk1"/>
              </a:solidFill>
              <a:effectLst/>
              <a:latin typeface="+mn-lt"/>
              <a:ea typeface="+mn-ea"/>
              <a:cs typeface="+mn-cs"/>
            </a:rPr>
            <a:t>負担を減らしていくよう努める。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7257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75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18143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7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60</xdr:row>
      <xdr:rowOff>1815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622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1815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23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122465</xdr:rowOff>
    </xdr:from>
    <xdr:to>
      <xdr:col>69</xdr:col>
      <xdr:colOff>142875</xdr:colOff>
      <xdr:row>60</xdr:row>
      <xdr:rowOff>52615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37392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補助費等は</a:t>
          </a:r>
          <a:r>
            <a:rPr kumimoji="1" lang="en-US" altLang="ja-JP" sz="1050">
              <a:solidFill>
                <a:schemeClr val="dk1"/>
              </a:solidFill>
              <a:effectLst/>
              <a:latin typeface="+mn-lt"/>
              <a:ea typeface="+mn-ea"/>
              <a:cs typeface="+mn-cs"/>
            </a:rPr>
            <a:t>19.3</a:t>
          </a:r>
          <a:r>
            <a:rPr kumimoji="1" lang="ja-JP" altLang="en-US" sz="1050">
              <a:solidFill>
                <a:schemeClr val="dk1"/>
              </a:solidFill>
              <a:effectLst/>
              <a:latin typeface="+mn-lt"/>
              <a:ea typeface="+mn-ea"/>
              <a:cs typeface="+mn-cs"/>
            </a:rPr>
            <a:t>ポイントとなり、</a:t>
          </a:r>
          <a:r>
            <a:rPr kumimoji="1" lang="ja-JP" altLang="ja-JP" sz="1050">
              <a:solidFill>
                <a:schemeClr val="dk1"/>
              </a:solidFill>
              <a:effectLst/>
              <a:latin typeface="+mn-lt"/>
              <a:ea typeface="+mn-ea"/>
              <a:cs typeface="+mn-cs"/>
            </a:rPr>
            <a:t>前年度から</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、類似団体平均を</a:t>
          </a:r>
          <a:r>
            <a:rPr kumimoji="1" lang="en-US" altLang="ja-JP" sz="1050">
              <a:solidFill>
                <a:schemeClr val="dk1"/>
              </a:solidFill>
              <a:effectLst/>
              <a:latin typeface="+mn-lt"/>
              <a:ea typeface="+mn-ea"/>
              <a:cs typeface="+mn-cs"/>
            </a:rPr>
            <a:t>5.6</a:t>
          </a:r>
          <a:r>
            <a:rPr kumimoji="1" lang="ja-JP" altLang="ja-JP" sz="1050">
              <a:solidFill>
                <a:schemeClr val="dk1"/>
              </a:solidFill>
              <a:effectLst/>
              <a:latin typeface="+mn-lt"/>
              <a:ea typeface="+mn-ea"/>
              <a:cs typeface="+mn-cs"/>
            </a:rPr>
            <a:t>ポイント上回っている状況である。</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増加した主な要因としては</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塵芥処理の方法を民間事業者への委託に切り替えたことに伴い、小川地区衛生組合に支出する塵芥処理費負担金が増となったことによるものである</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継続的に補助金</a:t>
          </a:r>
          <a:r>
            <a:rPr kumimoji="1" lang="ja-JP" altLang="en-US" sz="105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の効果を検証し、廃止を含めた見直しを行うことで経費抑制に努める。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775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77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462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公債費は</a:t>
          </a:r>
          <a:r>
            <a:rPr kumimoji="1" lang="en-US" altLang="ja-JP" sz="1050">
              <a:solidFill>
                <a:schemeClr val="dk1"/>
              </a:solidFill>
              <a:effectLst/>
              <a:latin typeface="+mn-lt"/>
              <a:ea typeface="+mn-ea"/>
              <a:cs typeface="+mn-cs"/>
            </a:rPr>
            <a:t>13.0</a:t>
          </a:r>
          <a:r>
            <a:rPr kumimoji="1" lang="ja-JP" altLang="en-US" sz="1050">
              <a:solidFill>
                <a:schemeClr val="dk1"/>
              </a:solidFill>
              <a:effectLst/>
              <a:latin typeface="+mn-lt"/>
              <a:ea typeface="+mn-ea"/>
              <a:cs typeface="+mn-cs"/>
            </a:rPr>
            <a:t>ポイントとなり、</a:t>
          </a:r>
          <a:r>
            <a:rPr kumimoji="1" lang="ja-JP" altLang="ja-JP"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0.9</a:t>
          </a:r>
          <a:r>
            <a:rPr kumimoji="1" lang="ja-JP" altLang="ja-JP" sz="1050">
              <a:solidFill>
                <a:schemeClr val="dk1"/>
              </a:solidFill>
              <a:effectLst/>
              <a:latin typeface="+mn-lt"/>
              <a:ea typeface="+mn-ea"/>
              <a:cs typeface="+mn-cs"/>
            </a:rPr>
            <a:t>ポイント減少、類似団体平均を</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下</a:t>
          </a:r>
          <a:r>
            <a:rPr kumimoji="1" lang="ja-JP" altLang="ja-JP" sz="1050">
              <a:solidFill>
                <a:schemeClr val="dk1"/>
              </a:solidFill>
              <a:effectLst/>
              <a:latin typeface="+mn-lt"/>
              <a:ea typeface="+mn-ea"/>
              <a:cs typeface="+mn-cs"/>
            </a:rPr>
            <a:t>回っている状況である。</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大きくポイントが減少したのは、既発債が順次償還終了となり、地方債現在高が減少傾向になっていることが主な要因である。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引き続き</a:t>
          </a:r>
          <a:r>
            <a:rPr kumimoji="1" lang="ja-JP" altLang="ja-JP" sz="1050">
              <a:solidFill>
                <a:schemeClr val="dk1"/>
              </a:solidFill>
              <a:effectLst/>
              <a:latin typeface="+mn-lt"/>
              <a:ea typeface="+mn-ea"/>
              <a:cs typeface="+mn-cs"/>
            </a:rPr>
            <a:t>単年度の財政運営に公債費が過度に影響を及ぼさないよう負担の平準化を図っていくとともに、地方債を起こす際には交付税上有利な地方債を適切に活用し</a:t>
          </a:r>
          <a:r>
            <a:rPr kumimoji="1" lang="ja-JP" altLang="en-US" sz="1050">
              <a:solidFill>
                <a:schemeClr val="dk1"/>
              </a:solidFill>
              <a:effectLst/>
              <a:latin typeface="+mn-lt"/>
              <a:ea typeface="+mn-ea"/>
              <a:cs typeface="+mn-cs"/>
            </a:rPr>
            <a:t>、実質的な公債費の負担を抑え</a:t>
          </a:r>
          <a:r>
            <a:rPr kumimoji="1" lang="ja-JP" altLang="ja-JP" sz="1050">
              <a:solidFill>
                <a:schemeClr val="dk1"/>
              </a:solidFill>
              <a:effectLst/>
              <a:latin typeface="+mn-lt"/>
              <a:ea typeface="+mn-ea"/>
              <a:cs typeface="+mn-cs"/>
            </a:rPr>
            <a:t>ていく。</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19558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800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65278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74422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74422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7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a:t>
          </a:r>
          <a:r>
            <a:rPr kumimoji="1" lang="en-US" altLang="ja-JP" sz="1100">
              <a:solidFill>
                <a:schemeClr val="dk1"/>
              </a:solidFill>
              <a:effectLst/>
              <a:latin typeface="+mn-lt"/>
              <a:ea typeface="+mn-ea"/>
              <a:cs typeface="+mn-cs"/>
            </a:rPr>
            <a:t>76.6</a:t>
          </a:r>
          <a:r>
            <a:rPr kumimoji="1" lang="ja-JP" altLang="en-US" sz="1100">
              <a:solidFill>
                <a:schemeClr val="dk1"/>
              </a:solidFill>
              <a:effectLst/>
              <a:latin typeface="+mn-lt"/>
              <a:ea typeface="+mn-ea"/>
              <a:cs typeface="+mn-cs"/>
            </a:rPr>
            <a:t>ポイントとなり、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回っている状況である。</a:t>
          </a:r>
          <a:endParaRPr lang="ja-JP" altLang="ja-JP" sz="1400">
            <a:effectLst/>
          </a:endParaRPr>
        </a:p>
        <a:p>
          <a:r>
            <a:rPr kumimoji="1" lang="ja-JP" altLang="ja-JP" sz="1100">
              <a:solidFill>
                <a:schemeClr val="dk1"/>
              </a:solidFill>
              <a:effectLst/>
              <a:latin typeface="+mn-lt"/>
              <a:ea typeface="+mn-ea"/>
              <a:cs typeface="+mn-cs"/>
            </a:rPr>
            <a:t>　人件費や補助費等が類似団体平均を上回っていることから、事務の効率化を図るとともに、</a:t>
          </a:r>
          <a:r>
            <a:rPr kumimoji="1" lang="ja-JP" altLang="en-US" sz="1100">
              <a:solidFill>
                <a:schemeClr val="dk1"/>
              </a:solidFill>
              <a:effectLst/>
              <a:latin typeface="+mn-lt"/>
              <a:ea typeface="+mn-ea"/>
              <a:cs typeface="+mn-cs"/>
            </a:rPr>
            <a:t>特別会計や</a:t>
          </a:r>
          <a:r>
            <a:rPr kumimoji="1" lang="ja-JP" altLang="ja-JP" sz="1100">
              <a:solidFill>
                <a:schemeClr val="dk1"/>
              </a:solidFill>
              <a:effectLst/>
              <a:latin typeface="+mn-lt"/>
              <a:ea typeface="+mn-ea"/>
              <a:cs typeface="+mn-cs"/>
            </a:rPr>
            <a:t>企業会計へ支出する</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補助金</a:t>
          </a:r>
          <a:r>
            <a:rPr kumimoji="1" lang="ja-JP" altLang="en-US" sz="1100">
              <a:solidFill>
                <a:schemeClr val="dk1"/>
              </a:solidFill>
              <a:effectLst/>
              <a:latin typeface="+mn-lt"/>
              <a:ea typeface="+mn-ea"/>
              <a:cs typeface="+mn-cs"/>
            </a:rPr>
            <a:t>（基準外）</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するための取組を推進する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13411"/>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62230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1341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79</xdr:row>
      <xdr:rowOff>5080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353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153670</xdr:rowOff>
    </xdr:from>
    <xdr:to>
      <xdr:col>69</xdr:col>
      <xdr:colOff>92075</xdr:colOff>
      <xdr:row>79</xdr:row>
      <xdr:rowOff>5080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26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66057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102870</xdr:rowOff>
    </xdr:from>
    <xdr:to>
      <xdr:col>65</xdr:col>
      <xdr:colOff>53975</xdr:colOff>
      <xdr:row>79</xdr:row>
      <xdr:rowOff>33020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43197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121116</xdr:rowOff>
    </xdr:from>
    <xdr:to>
      <xdr:col>29</xdr:col>
      <xdr:colOff>127000</xdr:colOff>
      <xdr:row>16</xdr:row>
      <xdr:rowOff>158052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11941"/>
          <a:ext cx="647700" cy="3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158052</xdr:rowOff>
    </xdr:from>
    <xdr:to>
      <xdr:col>26</xdr:col>
      <xdr:colOff>50800</xdr:colOff>
      <xdr:row>17</xdr:row>
      <xdr:rowOff>23177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8877"/>
          <a:ext cx="698500" cy="36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10898</xdr:rowOff>
    </xdr:from>
    <xdr:to>
      <xdr:col>22</xdr:col>
      <xdr:colOff>114300</xdr:colOff>
      <xdr:row>17</xdr:row>
      <xdr:rowOff>23177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73173"/>
          <a:ext cx="6985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10898</xdr:rowOff>
    </xdr:from>
    <xdr:to>
      <xdr:col>18</xdr:col>
      <xdr:colOff>177800</xdr:colOff>
      <xdr:row>17</xdr:row>
      <xdr:rowOff>21643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3173"/>
          <a:ext cx="698500" cy="1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70316</xdr:rowOff>
    </xdr:from>
    <xdr:to>
      <xdr:col>29</xdr:col>
      <xdr:colOff>177800</xdr:colOff>
      <xdr:row>17</xdr:row>
      <xdr:rowOff>466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6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86843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107252</xdr:rowOff>
    </xdr:from>
    <xdr:to>
      <xdr:col>26</xdr:col>
      <xdr:colOff>101600</xdr:colOff>
      <xdr:row>17</xdr:row>
      <xdr:rowOff>37402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47579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66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143827</xdr:rowOff>
    </xdr:from>
    <xdr:to>
      <xdr:col>22</xdr:col>
      <xdr:colOff>165100</xdr:colOff>
      <xdr:row>17</xdr:row>
      <xdr:rowOff>73977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84154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131548</xdr:rowOff>
    </xdr:from>
    <xdr:to>
      <xdr:col>19</xdr:col>
      <xdr:colOff>38100</xdr:colOff>
      <xdr:row>17</xdr:row>
      <xdr:rowOff>61698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71875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142293</xdr:rowOff>
    </xdr:from>
    <xdr:to>
      <xdr:col>15</xdr:col>
      <xdr:colOff>101600</xdr:colOff>
      <xdr:row>17</xdr:row>
      <xdr:rowOff>72443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82620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0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303041</xdr:rowOff>
    </xdr:from>
    <xdr:to>
      <xdr:col>29</xdr:col>
      <xdr:colOff>127000</xdr:colOff>
      <xdr:row>36</xdr:row>
      <xdr:rowOff>7957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13391"/>
          <a:ext cx="647700" cy="47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277667</xdr:rowOff>
    </xdr:from>
    <xdr:to>
      <xdr:col>26</xdr:col>
      <xdr:colOff>50800</xdr:colOff>
      <xdr:row>35</xdr:row>
      <xdr:rowOff>303041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88017"/>
          <a:ext cx="6985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277667</xdr:rowOff>
    </xdr:from>
    <xdr:to>
      <xdr:col>22</xdr:col>
      <xdr:colOff>114300</xdr:colOff>
      <xdr:row>35</xdr:row>
      <xdr:rowOff>323024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88017"/>
          <a:ext cx="698500" cy="4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323024</xdr:rowOff>
    </xdr:from>
    <xdr:to>
      <xdr:col>18</xdr:col>
      <xdr:colOff>177800</xdr:colOff>
      <xdr:row>35</xdr:row>
      <xdr:rowOff>324777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33374"/>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300057</xdr:rowOff>
    </xdr:from>
    <xdr:to>
      <xdr:col>29</xdr:col>
      <xdr:colOff>177800</xdr:colOff>
      <xdr:row>36</xdr:row>
      <xdr:rowOff>58757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272134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252241</xdr:rowOff>
    </xdr:from>
    <xdr:to>
      <xdr:col>26</xdr:col>
      <xdr:colOff>101600</xdr:colOff>
      <xdr:row>36</xdr:row>
      <xdr:rowOff>10941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6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21118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3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226867</xdr:rowOff>
    </xdr:from>
    <xdr:to>
      <xdr:col>22</xdr:col>
      <xdr:colOff>165100</xdr:colOff>
      <xdr:row>35</xdr:row>
      <xdr:rowOff>328467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7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338644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272224</xdr:rowOff>
    </xdr:from>
    <xdr:to>
      <xdr:col>19</xdr:col>
      <xdr:colOff>38100</xdr:colOff>
      <xdr:row>36</xdr:row>
      <xdr:rowOff>30924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6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273977</xdr:rowOff>
    </xdr:from>
    <xdr:to>
      <xdr:col>15</xdr:col>
      <xdr:colOff>101600</xdr:colOff>
      <xdr:row>36</xdr:row>
      <xdr:rowOff>32677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17454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7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27,883
60.36
10,546,598
10,065,993
450,900
6,714,106
8,239,072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16694</xdr:rowOff>
    </xdr:from>
    <xdr:to>
      <xdr:col>24</xdr:col>
      <xdr:colOff>63500</xdr:colOff>
      <xdr:row>36</xdr:row>
      <xdr:rowOff>19647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8894"/>
          <a:ext cx="8382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19647</xdr:rowOff>
    </xdr:from>
    <xdr:to>
      <xdr:col>19</xdr:col>
      <xdr:colOff>177800</xdr:colOff>
      <xdr:row>36</xdr:row>
      <xdr:rowOff>58947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1847"/>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58947</xdr:rowOff>
    </xdr:from>
    <xdr:to>
      <xdr:col>15</xdr:col>
      <xdr:colOff>50800</xdr:colOff>
      <xdr:row>36</xdr:row>
      <xdr:rowOff>113944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1147"/>
          <a:ext cx="8890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113944</xdr:rowOff>
    </xdr:from>
    <xdr:to>
      <xdr:col>10</xdr:col>
      <xdr:colOff>114300</xdr:colOff>
      <xdr:row>36</xdr:row>
      <xdr:rowOff>125375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614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137344</xdr:rowOff>
    </xdr:from>
    <xdr:to>
      <xdr:col>24</xdr:col>
      <xdr:colOff>114300</xdr:colOff>
      <xdr:row>36</xdr:row>
      <xdr:rowOff>67494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160221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140297</xdr:rowOff>
    </xdr:from>
    <xdr:to>
      <xdr:col>20</xdr:col>
      <xdr:colOff>38100</xdr:colOff>
      <xdr:row>36</xdr:row>
      <xdr:rowOff>70447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86974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8147</xdr:rowOff>
    </xdr:from>
    <xdr:to>
      <xdr:col>15</xdr:col>
      <xdr:colOff>101600</xdr:colOff>
      <xdr:row>36</xdr:row>
      <xdr:rowOff>109747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63144</xdr:rowOff>
    </xdr:from>
    <xdr:to>
      <xdr:col>10</xdr:col>
      <xdr:colOff>165100</xdr:colOff>
      <xdr:row>36</xdr:row>
      <xdr:rowOff>164744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74575</xdr:rowOff>
    </xdr:from>
    <xdr:to>
      <xdr:col>6</xdr:col>
      <xdr:colOff>38100</xdr:colOff>
      <xdr:row>37</xdr:row>
      <xdr:rowOff>4725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21252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46568</xdr:rowOff>
    </xdr:from>
    <xdr:to>
      <xdr:col>24</xdr:col>
      <xdr:colOff>63500</xdr:colOff>
      <xdr:row>59</xdr:row>
      <xdr:rowOff>73482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162118"/>
          <a:ext cx="838200" cy="2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73482</xdr:rowOff>
    </xdr:from>
    <xdr:to>
      <xdr:col>19</xdr:col>
      <xdr:colOff>177800</xdr:colOff>
      <xdr:row>59</xdr:row>
      <xdr:rowOff>78253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89032"/>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78253</xdr:rowOff>
    </xdr:from>
    <xdr:to>
      <xdr:col>15</xdr:col>
      <xdr:colOff>50800</xdr:colOff>
      <xdr:row>59</xdr:row>
      <xdr:rowOff>86795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93803"/>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86795</xdr:rowOff>
    </xdr:from>
    <xdr:to>
      <xdr:col>10</xdr:col>
      <xdr:colOff>114300</xdr:colOff>
      <xdr:row>59</xdr:row>
      <xdr:rowOff>125679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202345"/>
          <a:ext cx="8890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167218</xdr:rowOff>
    </xdr:from>
    <xdr:to>
      <xdr:col>24</xdr:col>
      <xdr:colOff>114300</xdr:colOff>
      <xdr:row>59</xdr:row>
      <xdr:rowOff>97368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1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82145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1002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22682</xdr:rowOff>
    </xdr:from>
    <xdr:to>
      <xdr:col>20</xdr:col>
      <xdr:colOff>38100</xdr:colOff>
      <xdr:row>59</xdr:row>
      <xdr:rowOff>124282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1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115409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2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27453</xdr:rowOff>
    </xdr:from>
    <xdr:to>
      <xdr:col>15</xdr:col>
      <xdr:colOff>101600</xdr:colOff>
      <xdr:row>59</xdr:row>
      <xdr:rowOff>129053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120180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35995</xdr:rowOff>
    </xdr:from>
    <xdr:to>
      <xdr:col>10</xdr:col>
      <xdr:colOff>165100</xdr:colOff>
      <xdr:row>59</xdr:row>
      <xdr:rowOff>137595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5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128722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4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74879</xdr:rowOff>
    </xdr:from>
    <xdr:to>
      <xdr:col>6</xdr:col>
      <xdr:colOff>38100</xdr:colOff>
      <xdr:row>60</xdr:row>
      <xdr:rowOff>5029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167606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50409</xdr:rowOff>
    </xdr:from>
    <xdr:to>
      <xdr:col>24</xdr:col>
      <xdr:colOff>63500</xdr:colOff>
      <xdr:row>78</xdr:row>
      <xdr:rowOff>56215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3509"/>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56215</xdr:rowOff>
    </xdr:from>
    <xdr:to>
      <xdr:col>19</xdr:col>
      <xdr:colOff>177800</xdr:colOff>
      <xdr:row>78</xdr:row>
      <xdr:rowOff>58136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9315"/>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58136</xdr:rowOff>
    </xdr:from>
    <xdr:to>
      <xdr:col>15</xdr:col>
      <xdr:colOff>50800</xdr:colOff>
      <xdr:row>78</xdr:row>
      <xdr:rowOff>62342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123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61199</xdr:rowOff>
    </xdr:from>
    <xdr:to>
      <xdr:col>10</xdr:col>
      <xdr:colOff>114300</xdr:colOff>
      <xdr:row>78</xdr:row>
      <xdr:rowOff>62342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42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171059</xdr:rowOff>
    </xdr:from>
    <xdr:to>
      <xdr:col>24</xdr:col>
      <xdr:colOff>114300</xdr:colOff>
      <xdr:row>78</xdr:row>
      <xdr:rowOff>101209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85986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5415</xdr:rowOff>
    </xdr:from>
    <xdr:to>
      <xdr:col>20</xdr:col>
      <xdr:colOff>38100</xdr:colOff>
      <xdr:row>78</xdr:row>
      <xdr:rowOff>107015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98142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7336</xdr:rowOff>
    </xdr:from>
    <xdr:to>
      <xdr:col>15</xdr:col>
      <xdr:colOff>101600</xdr:colOff>
      <xdr:row>78</xdr:row>
      <xdr:rowOff>108936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100063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11542</xdr:rowOff>
    </xdr:from>
    <xdr:to>
      <xdr:col>10</xdr:col>
      <xdr:colOff>165100</xdr:colOff>
      <xdr:row>78</xdr:row>
      <xdr:rowOff>113142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104269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10399</xdr:rowOff>
    </xdr:from>
    <xdr:to>
      <xdr:col>6</xdr:col>
      <xdr:colOff>38100</xdr:colOff>
      <xdr:row>78</xdr:row>
      <xdr:rowOff>111999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103126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135629</xdr:rowOff>
    </xdr:from>
    <xdr:to>
      <xdr:col>24</xdr:col>
      <xdr:colOff>63500</xdr:colOff>
      <xdr:row>97</xdr:row>
      <xdr:rowOff>78282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94829"/>
          <a:ext cx="838200" cy="1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135629</xdr:rowOff>
    </xdr:from>
    <xdr:to>
      <xdr:col>19</xdr:col>
      <xdr:colOff>177800</xdr:colOff>
      <xdr:row>98</xdr:row>
      <xdr:rowOff>14656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94829"/>
          <a:ext cx="889000" cy="2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14656</xdr:rowOff>
    </xdr:from>
    <xdr:to>
      <xdr:col>15</xdr:col>
      <xdr:colOff>50800</xdr:colOff>
      <xdr:row>98</xdr:row>
      <xdr:rowOff>36776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1675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36776</xdr:rowOff>
    </xdr:from>
    <xdr:to>
      <xdr:col>10</xdr:col>
      <xdr:colOff>114300</xdr:colOff>
      <xdr:row>98</xdr:row>
      <xdr:rowOff>41740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38876"/>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27482</xdr:rowOff>
    </xdr:from>
    <xdr:to>
      <xdr:col>24</xdr:col>
      <xdr:colOff>114300</xdr:colOff>
      <xdr:row>97</xdr:row>
      <xdr:rowOff>129082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5909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84829</xdr:rowOff>
    </xdr:from>
    <xdr:to>
      <xdr:col>20</xdr:col>
      <xdr:colOff>38100</xdr:colOff>
      <xdr:row>97</xdr:row>
      <xdr:rowOff>14979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6106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135306</xdr:rowOff>
    </xdr:from>
    <xdr:to>
      <xdr:col>15</xdr:col>
      <xdr:colOff>101600</xdr:colOff>
      <xdr:row>98</xdr:row>
      <xdr:rowOff>65456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56583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157426</xdr:rowOff>
    </xdr:from>
    <xdr:to>
      <xdr:col>10</xdr:col>
      <xdr:colOff>165100</xdr:colOff>
      <xdr:row>98</xdr:row>
      <xdr:rowOff>87576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78703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162390</xdr:rowOff>
    </xdr:from>
    <xdr:to>
      <xdr:col>6</xdr:col>
      <xdr:colOff>38100</xdr:colOff>
      <xdr:row>98</xdr:row>
      <xdr:rowOff>92540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83667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50393</xdr:rowOff>
    </xdr:from>
    <xdr:to>
      <xdr:col>55</xdr:col>
      <xdr:colOff>0</xdr:colOff>
      <xdr:row>37</xdr:row>
      <xdr:rowOff>134431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94043"/>
          <a:ext cx="838200" cy="8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36014</xdr:rowOff>
    </xdr:from>
    <xdr:to>
      <xdr:col>50</xdr:col>
      <xdr:colOff>114300</xdr:colOff>
      <xdr:row>37</xdr:row>
      <xdr:rowOff>134431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50964"/>
          <a:ext cx="889000" cy="112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36014</xdr:rowOff>
    </xdr:from>
    <xdr:to>
      <xdr:col>45</xdr:col>
      <xdr:colOff>177800</xdr:colOff>
      <xdr:row>38</xdr:row>
      <xdr:rowOff>129489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50964"/>
          <a:ext cx="889000" cy="12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129489</xdr:rowOff>
    </xdr:from>
    <xdr:to>
      <xdr:col>41</xdr:col>
      <xdr:colOff>50800</xdr:colOff>
      <xdr:row>38</xdr:row>
      <xdr:rowOff>139776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445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168655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3062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4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171043</xdr:rowOff>
    </xdr:from>
    <xdr:to>
      <xdr:col>55</xdr:col>
      <xdr:colOff>50800</xdr:colOff>
      <xdr:row>37</xdr:row>
      <xdr:rowOff>101193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22470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83631</xdr:rowOff>
    </xdr:from>
    <xdr:to>
      <xdr:col>50</xdr:col>
      <xdr:colOff>165100</xdr:colOff>
      <xdr:row>38</xdr:row>
      <xdr:rowOff>13781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30308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20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156664</xdr:rowOff>
    </xdr:from>
    <xdr:to>
      <xdr:col>46</xdr:col>
      <xdr:colOff>38100</xdr:colOff>
      <xdr:row>31</xdr:row>
      <xdr:rowOff>86814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103341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7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78689</xdr:rowOff>
    </xdr:from>
    <xdr:to>
      <xdr:col>41</xdr:col>
      <xdr:colOff>101600</xdr:colOff>
      <xdr:row>39</xdr:row>
      <xdr:rowOff>8839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171416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8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88976</xdr:rowOff>
    </xdr:from>
    <xdr:to>
      <xdr:col>36</xdr:col>
      <xdr:colOff>165100</xdr:colOff>
      <xdr:row>39</xdr:row>
      <xdr:rowOff>19126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10253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3401</xdr:rowOff>
    </xdr:from>
    <xdr:to>
      <xdr:col>55</xdr:col>
      <xdr:colOff>0</xdr:colOff>
      <xdr:row>58</xdr:row>
      <xdr:rowOff>130411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47501"/>
          <a:ext cx="838200" cy="12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138153</xdr:rowOff>
    </xdr:from>
    <xdr:to>
      <xdr:col>50</xdr:col>
      <xdr:colOff>114300</xdr:colOff>
      <xdr:row>58</xdr:row>
      <xdr:rowOff>130411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10803"/>
          <a:ext cx="889000" cy="16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138153</xdr:rowOff>
    </xdr:from>
    <xdr:to>
      <xdr:col>45</xdr:col>
      <xdr:colOff>177800</xdr:colOff>
      <xdr:row>58</xdr:row>
      <xdr:rowOff>130640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10803"/>
          <a:ext cx="889000" cy="16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86475</xdr:rowOff>
    </xdr:from>
    <xdr:to>
      <xdr:col>41</xdr:col>
      <xdr:colOff>50800</xdr:colOff>
      <xdr:row>58</xdr:row>
      <xdr:rowOff>130640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30575"/>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124051</xdr:rowOff>
    </xdr:from>
    <xdr:to>
      <xdr:col>55</xdr:col>
      <xdr:colOff>50800</xdr:colOff>
      <xdr:row>58</xdr:row>
      <xdr:rowOff>54201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102478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79611</xdr:rowOff>
    </xdr:from>
    <xdr:to>
      <xdr:col>50</xdr:col>
      <xdr:colOff>165100</xdr:colOff>
      <xdr:row>59</xdr:row>
      <xdr:rowOff>9761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888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87353</xdr:rowOff>
    </xdr:from>
    <xdr:to>
      <xdr:col>46</xdr:col>
      <xdr:colOff>38100</xdr:colOff>
      <xdr:row>58</xdr:row>
      <xdr:rowOff>17503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8630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79840</xdr:rowOff>
    </xdr:from>
    <xdr:to>
      <xdr:col>41</xdr:col>
      <xdr:colOff>101600</xdr:colOff>
      <xdr:row>59</xdr:row>
      <xdr:rowOff>9990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35675</xdr:rowOff>
    </xdr:from>
    <xdr:to>
      <xdr:col>36</xdr:col>
      <xdr:colOff>165100</xdr:colOff>
      <xdr:row>58</xdr:row>
      <xdr:rowOff>137275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128402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27991</xdr:rowOff>
    </xdr:from>
    <xdr:to>
      <xdr:col>55</xdr:col>
      <xdr:colOff>0</xdr:colOff>
      <xdr:row>79</xdr:row>
      <xdr:rowOff>31038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254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149797</xdr:rowOff>
    </xdr:from>
    <xdr:to>
      <xdr:col>50</xdr:col>
      <xdr:colOff>114300</xdr:colOff>
      <xdr:row>79</xdr:row>
      <xdr:rowOff>31038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22897"/>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149797</xdr:rowOff>
    </xdr:from>
    <xdr:to>
      <xdr:col>45</xdr:col>
      <xdr:colOff>177800</xdr:colOff>
      <xdr:row>79</xdr:row>
      <xdr:rowOff>26829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22897"/>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26829</xdr:rowOff>
    </xdr:from>
    <xdr:to>
      <xdr:col>41</xdr:col>
      <xdr:colOff>50800</xdr:colOff>
      <xdr:row>79</xdr:row>
      <xdr:rowOff>41841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71379"/>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148641</xdr:rowOff>
    </xdr:from>
    <xdr:to>
      <xdr:col>55</xdr:col>
      <xdr:colOff>50800</xdr:colOff>
      <xdr:row>79</xdr:row>
      <xdr:rowOff>78791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63568</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6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151688</xdr:rowOff>
    </xdr:from>
    <xdr:to>
      <xdr:col>50</xdr:col>
      <xdr:colOff>165100</xdr:colOff>
      <xdr:row>79</xdr:row>
      <xdr:rowOff>81838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72965</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1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98997</xdr:rowOff>
    </xdr:from>
    <xdr:to>
      <xdr:col>46</xdr:col>
      <xdr:colOff>38100</xdr:colOff>
      <xdr:row>79</xdr:row>
      <xdr:rowOff>29147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20274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6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147479</xdr:rowOff>
    </xdr:from>
    <xdr:to>
      <xdr:col>41</xdr:col>
      <xdr:colOff>101600</xdr:colOff>
      <xdr:row>79</xdr:row>
      <xdr:rowOff>77629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68756</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1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162491</xdr:rowOff>
    </xdr:from>
    <xdr:to>
      <xdr:col>36</xdr:col>
      <xdr:colOff>165100</xdr:colOff>
      <xdr:row>79</xdr:row>
      <xdr:rowOff>92641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83768</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20876</xdr:rowOff>
    </xdr:from>
    <xdr:to>
      <xdr:col>55</xdr:col>
      <xdr:colOff>0</xdr:colOff>
      <xdr:row>98</xdr:row>
      <xdr:rowOff>120906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51526"/>
          <a:ext cx="838200" cy="27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71740</xdr:rowOff>
    </xdr:from>
    <xdr:to>
      <xdr:col>50</xdr:col>
      <xdr:colOff>114300</xdr:colOff>
      <xdr:row>98</xdr:row>
      <xdr:rowOff>120906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702390"/>
          <a:ext cx="889000" cy="22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71740</xdr:rowOff>
    </xdr:from>
    <xdr:to>
      <xdr:col>45</xdr:col>
      <xdr:colOff>177800</xdr:colOff>
      <xdr:row>98</xdr:row>
      <xdr:rowOff>117918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702390"/>
          <a:ext cx="889000" cy="2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11260</xdr:rowOff>
    </xdr:from>
    <xdr:to>
      <xdr:col>41</xdr:col>
      <xdr:colOff>50800</xdr:colOff>
      <xdr:row>98</xdr:row>
      <xdr:rowOff>117918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813360"/>
          <a:ext cx="889000" cy="10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141526</xdr:rowOff>
    </xdr:from>
    <xdr:to>
      <xdr:col>55</xdr:col>
      <xdr:colOff>50800</xdr:colOff>
      <xdr:row>97</xdr:row>
      <xdr:rowOff>71676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119953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70106</xdr:rowOff>
    </xdr:from>
    <xdr:to>
      <xdr:col>50</xdr:col>
      <xdr:colOff>165100</xdr:colOff>
      <xdr:row>99</xdr:row>
      <xdr:rowOff>256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162833</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96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20940</xdr:rowOff>
    </xdr:from>
    <xdr:to>
      <xdr:col>46</xdr:col>
      <xdr:colOff>38100</xdr:colOff>
      <xdr:row>97</xdr:row>
      <xdr:rowOff>122540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113667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4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67118</xdr:rowOff>
    </xdr:from>
    <xdr:to>
      <xdr:col>41</xdr:col>
      <xdr:colOff>101600</xdr:colOff>
      <xdr:row>98</xdr:row>
      <xdr:rowOff>168718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159845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131910</xdr:rowOff>
    </xdr:from>
    <xdr:to>
      <xdr:col>36</xdr:col>
      <xdr:colOff>165100</xdr:colOff>
      <xdr:row>98</xdr:row>
      <xdr:rowOff>62060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53187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5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92167</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78717"/>
          <a:ext cx="8382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31539</xdr:rowOff>
    </xdr:from>
    <xdr:to>
      <xdr:col>81</xdr:col>
      <xdr:colOff>50800</xdr:colOff>
      <xdr:row>39</xdr:row>
      <xdr:rowOff>92167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18089"/>
          <a:ext cx="889000" cy="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31539</xdr:rowOff>
    </xdr:from>
    <xdr:to>
      <xdr:col>76</xdr:col>
      <xdr:colOff>114300</xdr:colOff>
      <xdr:row>39</xdr:row>
      <xdr:rowOff>67659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718089"/>
          <a:ext cx="889000" cy="3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67659</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54209"/>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41367</xdr:rowOff>
    </xdr:from>
    <xdr:to>
      <xdr:col>81</xdr:col>
      <xdr:colOff>101600</xdr:colOff>
      <xdr:row>39</xdr:row>
      <xdr:rowOff>142967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2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134094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820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152189</xdr:rowOff>
    </xdr:from>
    <xdr:to>
      <xdr:col>76</xdr:col>
      <xdr:colOff>165100</xdr:colOff>
      <xdr:row>39</xdr:row>
      <xdr:rowOff>82339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98867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44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16859</xdr:rowOff>
    </xdr:from>
    <xdr:to>
      <xdr:col>72</xdr:col>
      <xdr:colOff>38100</xdr:colOff>
      <xdr:row>39</xdr:row>
      <xdr:rowOff>118459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109586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7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54922</xdr:rowOff>
    </xdr:from>
    <xdr:to>
      <xdr:col>85</xdr:col>
      <xdr:colOff>127000</xdr:colOff>
      <xdr:row>76</xdr:row>
      <xdr:rowOff>101262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085122"/>
          <a:ext cx="838200" cy="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54922</xdr:rowOff>
    </xdr:from>
    <xdr:to>
      <xdr:col>81</xdr:col>
      <xdr:colOff>50800</xdr:colOff>
      <xdr:row>76</xdr:row>
      <xdr:rowOff>58041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085122"/>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58041</xdr:rowOff>
    </xdr:from>
    <xdr:to>
      <xdr:col>76</xdr:col>
      <xdr:colOff>114300</xdr:colOff>
      <xdr:row>76</xdr:row>
      <xdr:rowOff>81243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08824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81243</xdr:rowOff>
    </xdr:from>
    <xdr:to>
      <xdr:col>71</xdr:col>
      <xdr:colOff>177800</xdr:colOff>
      <xdr:row>76</xdr:row>
      <xdr:rowOff>84412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11144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50462</xdr:rowOff>
    </xdr:from>
    <xdr:to>
      <xdr:col>85</xdr:col>
      <xdr:colOff>177800</xdr:colOff>
      <xdr:row>76</xdr:row>
      <xdr:rowOff>152062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8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28889</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0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4122</xdr:rowOff>
    </xdr:from>
    <xdr:to>
      <xdr:col>81</xdr:col>
      <xdr:colOff>101600</xdr:colOff>
      <xdr:row>76</xdr:row>
      <xdr:rowOff>105722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0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122249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8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7241</xdr:rowOff>
    </xdr:from>
    <xdr:to>
      <xdr:col>76</xdr:col>
      <xdr:colOff>165100</xdr:colOff>
      <xdr:row>76</xdr:row>
      <xdr:rowOff>108841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125368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8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30443</xdr:rowOff>
    </xdr:from>
    <xdr:to>
      <xdr:col>72</xdr:col>
      <xdr:colOff>38100</xdr:colOff>
      <xdr:row>76</xdr:row>
      <xdr:rowOff>132043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0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148571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8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33612</xdr:rowOff>
    </xdr:from>
    <xdr:to>
      <xdr:col>67</xdr:col>
      <xdr:colOff>101600</xdr:colOff>
      <xdr:row>76</xdr:row>
      <xdr:rowOff>135212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0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151738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8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97917</xdr:rowOff>
    </xdr:from>
    <xdr:to>
      <xdr:col>85</xdr:col>
      <xdr:colOff>127000</xdr:colOff>
      <xdr:row>98</xdr:row>
      <xdr:rowOff>111843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00017"/>
          <a:ext cx="8382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97917</xdr:rowOff>
    </xdr:from>
    <xdr:to>
      <xdr:col>81</xdr:col>
      <xdr:colOff>50800</xdr:colOff>
      <xdr:row>98</xdr:row>
      <xdr:rowOff>120151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00017"/>
          <a:ext cx="889000" cy="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120151</xdr:rowOff>
    </xdr:from>
    <xdr:to>
      <xdr:col>76</xdr:col>
      <xdr:colOff>114300</xdr:colOff>
      <xdr:row>98</xdr:row>
      <xdr:rowOff>138206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22251"/>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138206</xdr:rowOff>
    </xdr:from>
    <xdr:to>
      <xdr:col>71</xdr:col>
      <xdr:colOff>177800</xdr:colOff>
      <xdr:row>98</xdr:row>
      <xdr:rowOff>138936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40306"/>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61043</xdr:rowOff>
    </xdr:from>
    <xdr:to>
      <xdr:col>85</xdr:col>
      <xdr:colOff>177800</xdr:colOff>
      <xdr:row>98</xdr:row>
      <xdr:rowOff>162643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147420</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47117</xdr:rowOff>
    </xdr:from>
    <xdr:to>
      <xdr:col>81</xdr:col>
      <xdr:colOff>101600</xdr:colOff>
      <xdr:row>98</xdr:row>
      <xdr:rowOff>148717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139844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94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69351</xdr:rowOff>
    </xdr:from>
    <xdr:to>
      <xdr:col>76</xdr:col>
      <xdr:colOff>165100</xdr:colOff>
      <xdr:row>98</xdr:row>
      <xdr:rowOff>170951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162078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6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87406</xdr:rowOff>
    </xdr:from>
    <xdr:to>
      <xdr:col>72</xdr:col>
      <xdr:colOff>38100</xdr:colOff>
      <xdr:row>99</xdr:row>
      <xdr:rowOff>17556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8683</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4017" y="16982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88136</xdr:rowOff>
    </xdr:from>
    <xdr:to>
      <xdr:col>67</xdr:col>
      <xdr:colOff>101600</xdr:colOff>
      <xdr:row>99</xdr:row>
      <xdr:rowOff>18286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9413</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698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147662</xdr:rowOff>
    </xdr:from>
    <xdr:to>
      <xdr:col>116</xdr:col>
      <xdr:colOff>63500</xdr:colOff>
      <xdr:row>77</xdr:row>
      <xdr:rowOff>9303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77862"/>
          <a:ext cx="8382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9303</xdr:rowOff>
    </xdr:from>
    <xdr:to>
      <xdr:col>111</xdr:col>
      <xdr:colOff>177800</xdr:colOff>
      <xdr:row>77</xdr:row>
      <xdr:rowOff>34677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10953"/>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71958</xdr:rowOff>
    </xdr:from>
    <xdr:to>
      <xdr:col>107</xdr:col>
      <xdr:colOff>50800</xdr:colOff>
      <xdr:row>77</xdr:row>
      <xdr:rowOff>34677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102158"/>
          <a:ext cx="889000" cy="13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71958</xdr:rowOff>
    </xdr:from>
    <xdr:to>
      <xdr:col>102</xdr:col>
      <xdr:colOff>114300</xdr:colOff>
      <xdr:row>76</xdr:row>
      <xdr:rowOff>130308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02158"/>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96862</xdr:rowOff>
    </xdr:from>
    <xdr:to>
      <xdr:col>116</xdr:col>
      <xdr:colOff>114300</xdr:colOff>
      <xdr:row>77</xdr:row>
      <xdr:rowOff>27012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2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119739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129953</xdr:rowOff>
    </xdr:from>
    <xdr:to>
      <xdr:col>112</xdr:col>
      <xdr:colOff>38100</xdr:colOff>
      <xdr:row>77</xdr:row>
      <xdr:rowOff>60103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76630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155327</xdr:rowOff>
    </xdr:from>
    <xdr:to>
      <xdr:col>107</xdr:col>
      <xdr:colOff>101600</xdr:colOff>
      <xdr:row>77</xdr:row>
      <xdr:rowOff>85477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102005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21158</xdr:rowOff>
    </xdr:from>
    <xdr:to>
      <xdr:col>102</xdr:col>
      <xdr:colOff>165100</xdr:colOff>
      <xdr:row>76</xdr:row>
      <xdr:rowOff>122758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139285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79508</xdr:rowOff>
    </xdr:from>
    <xdr:to>
      <xdr:col>98</xdr:col>
      <xdr:colOff>38100</xdr:colOff>
      <xdr:row>77</xdr:row>
      <xdr:rowOff>9658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26185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年度歳出決算総額は、住民一人当たり</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6,394</a:t>
          </a:r>
          <a:r>
            <a:rPr kumimoji="1" lang="ja-JP" altLang="ja-JP" sz="1100">
              <a:solidFill>
                <a:schemeClr val="dk1"/>
              </a:solidFill>
              <a:effectLst/>
              <a:latin typeface="+mn-lt"/>
              <a:ea typeface="+mn-ea"/>
              <a:cs typeface="+mn-cs"/>
            </a:rPr>
            <a:t>円（令和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3,232</a:t>
          </a:r>
          <a:r>
            <a:rPr kumimoji="1" lang="ja-JP" altLang="ja-JP" sz="1100">
              <a:solidFill>
                <a:schemeClr val="dk1"/>
              </a:solidFill>
              <a:effectLst/>
              <a:latin typeface="+mn-lt"/>
              <a:ea typeface="+mn-ea"/>
              <a:cs typeface="+mn-cs"/>
            </a:rPr>
            <a:t>円）となり、前年度と比べて住民一人当たり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3,162</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廃校利活用改修工事や小川小学校改修工事などの投資的経費が増額となったことによるものである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に計上）。</a:t>
          </a:r>
          <a:endParaRPr lang="ja-JP" altLang="ja-JP" sz="1400">
            <a:effectLst/>
          </a:endParaRPr>
        </a:p>
        <a:p>
          <a:r>
            <a:rPr kumimoji="1" lang="ja-JP" altLang="ja-JP" sz="1100">
              <a:solidFill>
                <a:schemeClr val="dk1"/>
              </a:solidFill>
              <a:effectLst/>
              <a:latin typeface="+mn-lt"/>
              <a:ea typeface="+mn-ea"/>
              <a:cs typeface="+mn-cs"/>
            </a:rPr>
            <a:t>類似団体平均を大きく上回っている項目は人件費、補助費等、繰出金であり、いずれも上昇傾向であることから事務の効率化や特別会計</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企業会計へ支出する繰出金、補助金（基準外）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するための取組</a:t>
          </a:r>
          <a:r>
            <a:rPr kumimoji="1" lang="ja-JP" altLang="ja-JP" sz="1100">
              <a:solidFill>
                <a:schemeClr val="dk1"/>
              </a:solidFill>
              <a:effectLst/>
              <a:latin typeface="+mn-lt"/>
              <a:ea typeface="+mn-ea"/>
              <a:cs typeface="+mn-cs"/>
            </a:rPr>
            <a:t>を行う必要がある。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一方で、普通建設事業費は引き続き類似団体平均を下回っている状況であり、ハード面における支出を抑制していることを意味している。</a:t>
          </a:r>
          <a:endParaRPr lang="ja-JP" altLang="ja-JP" sz="1400">
            <a:effectLst/>
          </a:endParaRPr>
        </a:p>
        <a:p>
          <a:r>
            <a:rPr kumimoji="1" lang="ja-JP" altLang="ja-JP" sz="1100">
              <a:solidFill>
                <a:schemeClr val="dk1"/>
              </a:solidFill>
              <a:effectLst/>
              <a:latin typeface="+mn-lt"/>
              <a:ea typeface="+mn-ea"/>
              <a:cs typeface="+mn-cs"/>
            </a:rPr>
            <a:t>今後、施設の老朽化対策等を行う際はイニシャルコストだけでなく、ランニングコストの低減にも着目</a:t>
          </a:r>
          <a:r>
            <a:rPr kumimoji="1" lang="ja-JP" altLang="en-US" sz="1100">
              <a:solidFill>
                <a:schemeClr val="dk1"/>
              </a:solidFill>
              <a:effectLst/>
              <a:latin typeface="+mn-lt"/>
              <a:ea typeface="+mn-ea"/>
              <a:cs typeface="+mn-cs"/>
            </a:rPr>
            <a:t>して実施していく</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今後の</a:t>
          </a:r>
          <a:r>
            <a:rPr kumimoji="1" lang="ja-JP" altLang="ja-JP" sz="1100">
              <a:solidFill>
                <a:schemeClr val="dk1"/>
              </a:solidFill>
              <a:effectLst/>
              <a:latin typeface="+mn-lt"/>
              <a:ea typeface="+mn-ea"/>
              <a:cs typeface="+mn-cs"/>
            </a:rPr>
            <a:t>施設整備に備えて基金への積立を積極的に検討していく。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27,883
60.36
10,546,598
10,065,993
450,900
6,714,106
8,239,072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106172</xdr:rowOff>
    </xdr:from>
    <xdr:to>
      <xdr:col>24</xdr:col>
      <xdr:colOff>63500</xdr:colOff>
      <xdr:row>34</xdr:row>
      <xdr:rowOff>124079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35472"/>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91694</xdr:rowOff>
    </xdr:from>
    <xdr:to>
      <xdr:col>19</xdr:col>
      <xdr:colOff>177800</xdr:colOff>
      <xdr:row>34</xdr:row>
      <xdr:rowOff>106172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09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91694</xdr:rowOff>
    </xdr:from>
    <xdr:to>
      <xdr:col>15</xdr:col>
      <xdr:colOff>50800</xdr:colOff>
      <xdr:row>35</xdr:row>
      <xdr:rowOff>9398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099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168656</xdr:rowOff>
    </xdr:from>
    <xdr:to>
      <xdr:col>10</xdr:col>
      <xdr:colOff>114300</xdr:colOff>
      <xdr:row>35</xdr:row>
      <xdr:rowOff>9398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9795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73279</xdr:rowOff>
    </xdr:from>
    <xdr:to>
      <xdr:col>24</xdr:col>
      <xdr:colOff>114300</xdr:colOff>
      <xdr:row>35</xdr:row>
      <xdr:rowOff>3429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96156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55372</xdr:rowOff>
    </xdr:from>
    <xdr:to>
      <xdr:col>20</xdr:col>
      <xdr:colOff>38100</xdr:colOff>
      <xdr:row>34</xdr:row>
      <xdr:rowOff>156972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2049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5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40894</xdr:rowOff>
    </xdr:from>
    <xdr:to>
      <xdr:col>15</xdr:col>
      <xdr:colOff>101600</xdr:colOff>
      <xdr:row>34</xdr:row>
      <xdr:rowOff>142494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159021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130048</xdr:rowOff>
    </xdr:from>
    <xdr:to>
      <xdr:col>10</xdr:col>
      <xdr:colOff>165100</xdr:colOff>
      <xdr:row>35</xdr:row>
      <xdr:rowOff>60198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76725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117856</xdr:rowOff>
    </xdr:from>
    <xdr:to>
      <xdr:col>6</xdr:col>
      <xdr:colOff>38100</xdr:colOff>
      <xdr:row>35</xdr:row>
      <xdr:rowOff>48006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64533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14279</xdr:rowOff>
    </xdr:from>
    <xdr:to>
      <xdr:col>24</xdr:col>
      <xdr:colOff>63500</xdr:colOff>
      <xdr:row>58</xdr:row>
      <xdr:rowOff>34079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58379"/>
          <a:ext cx="838200" cy="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4735</xdr:rowOff>
    </xdr:from>
    <xdr:to>
      <xdr:col>19</xdr:col>
      <xdr:colOff>177800</xdr:colOff>
      <xdr:row>58</xdr:row>
      <xdr:rowOff>34079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05935"/>
          <a:ext cx="889000" cy="37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4735</xdr:rowOff>
    </xdr:from>
    <xdr:to>
      <xdr:col>15</xdr:col>
      <xdr:colOff>50800</xdr:colOff>
      <xdr:row>58</xdr:row>
      <xdr:rowOff>79506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05935"/>
          <a:ext cx="889000" cy="4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77986</xdr:rowOff>
    </xdr:from>
    <xdr:to>
      <xdr:col>10</xdr:col>
      <xdr:colOff>114300</xdr:colOff>
      <xdr:row>58</xdr:row>
      <xdr:rowOff>79506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2086"/>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134929</xdr:rowOff>
    </xdr:from>
    <xdr:to>
      <xdr:col>24</xdr:col>
      <xdr:colOff>114300</xdr:colOff>
      <xdr:row>58</xdr:row>
      <xdr:rowOff>65079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49856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154729</xdr:rowOff>
    </xdr:from>
    <xdr:to>
      <xdr:col>20</xdr:col>
      <xdr:colOff>38100</xdr:colOff>
      <xdr:row>58</xdr:row>
      <xdr:rowOff>84879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76006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125385</xdr:rowOff>
    </xdr:from>
    <xdr:to>
      <xdr:col>15</xdr:col>
      <xdr:colOff>101600</xdr:colOff>
      <xdr:row>56</xdr:row>
      <xdr:rowOff>55535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46662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4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28706</xdr:rowOff>
    </xdr:from>
    <xdr:to>
      <xdr:col>10</xdr:col>
      <xdr:colOff>165100</xdr:colOff>
      <xdr:row>58</xdr:row>
      <xdr:rowOff>130306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121433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27186</xdr:rowOff>
    </xdr:from>
    <xdr:to>
      <xdr:col>6</xdr:col>
      <xdr:colOff>38100</xdr:colOff>
      <xdr:row>58</xdr:row>
      <xdr:rowOff>128786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119913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118180</xdr:rowOff>
    </xdr:from>
    <xdr:to>
      <xdr:col>24</xdr:col>
      <xdr:colOff>63500</xdr:colOff>
      <xdr:row>77</xdr:row>
      <xdr:rowOff>170005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19830"/>
          <a:ext cx="838200" cy="5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118180</xdr:rowOff>
    </xdr:from>
    <xdr:to>
      <xdr:col>19</xdr:col>
      <xdr:colOff>177800</xdr:colOff>
      <xdr:row>78</xdr:row>
      <xdr:rowOff>74389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9830"/>
          <a:ext cx="889000" cy="1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74389</xdr:rowOff>
    </xdr:from>
    <xdr:to>
      <xdr:col>15</xdr:col>
      <xdr:colOff>50800</xdr:colOff>
      <xdr:row>78</xdr:row>
      <xdr:rowOff>127470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47489"/>
          <a:ext cx="8890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127470</xdr:rowOff>
    </xdr:from>
    <xdr:to>
      <xdr:col>10</xdr:col>
      <xdr:colOff>114300</xdr:colOff>
      <xdr:row>78</xdr:row>
      <xdr:rowOff>150582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0570"/>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119205</xdr:rowOff>
    </xdr:from>
    <xdr:to>
      <xdr:col>24</xdr:col>
      <xdr:colOff>114300</xdr:colOff>
      <xdr:row>78</xdr:row>
      <xdr:rowOff>49355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2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34132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67380</xdr:rowOff>
    </xdr:from>
    <xdr:to>
      <xdr:col>20</xdr:col>
      <xdr:colOff>38100</xdr:colOff>
      <xdr:row>77</xdr:row>
      <xdr:rowOff>168980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160107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6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23589</xdr:rowOff>
    </xdr:from>
    <xdr:to>
      <xdr:col>15</xdr:col>
      <xdr:colOff>101600</xdr:colOff>
      <xdr:row>78</xdr:row>
      <xdr:rowOff>125189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116316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8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76670</xdr:rowOff>
    </xdr:from>
    <xdr:to>
      <xdr:col>10</xdr:col>
      <xdr:colOff>165100</xdr:colOff>
      <xdr:row>79</xdr:row>
      <xdr:rowOff>6820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169397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99782</xdr:rowOff>
    </xdr:from>
    <xdr:to>
      <xdr:col>6</xdr:col>
      <xdr:colOff>38100</xdr:colOff>
      <xdr:row>79</xdr:row>
      <xdr:rowOff>29932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21059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6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105541</xdr:rowOff>
    </xdr:from>
    <xdr:to>
      <xdr:col>24</xdr:col>
      <xdr:colOff>63500</xdr:colOff>
      <xdr:row>98</xdr:row>
      <xdr:rowOff>103631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36191"/>
          <a:ext cx="838200" cy="1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103631</xdr:rowOff>
    </xdr:from>
    <xdr:to>
      <xdr:col>19</xdr:col>
      <xdr:colOff>177800</xdr:colOff>
      <xdr:row>98</xdr:row>
      <xdr:rowOff>130181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5731"/>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130181</xdr:rowOff>
    </xdr:from>
    <xdr:to>
      <xdr:col>15</xdr:col>
      <xdr:colOff>50800</xdr:colOff>
      <xdr:row>99</xdr:row>
      <xdr:rowOff>33286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32281"/>
          <a:ext cx="889000" cy="7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8206</xdr:rowOff>
    </xdr:from>
    <xdr:to>
      <xdr:col>10</xdr:col>
      <xdr:colOff>114300</xdr:colOff>
      <xdr:row>99</xdr:row>
      <xdr:rowOff>33286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81756"/>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54741</xdr:rowOff>
    </xdr:from>
    <xdr:to>
      <xdr:col>24</xdr:col>
      <xdr:colOff>114300</xdr:colOff>
      <xdr:row>97</xdr:row>
      <xdr:rowOff>156341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33168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6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52831</xdr:rowOff>
    </xdr:from>
    <xdr:to>
      <xdr:col>20</xdr:col>
      <xdr:colOff>38100</xdr:colOff>
      <xdr:row>98</xdr:row>
      <xdr:rowOff>154431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145558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79381</xdr:rowOff>
    </xdr:from>
    <xdr:to>
      <xdr:col>15</xdr:col>
      <xdr:colOff>101600</xdr:colOff>
      <xdr:row>99</xdr:row>
      <xdr:rowOff>9531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153936</xdr:rowOff>
    </xdr:from>
    <xdr:to>
      <xdr:col>10</xdr:col>
      <xdr:colOff>165100</xdr:colOff>
      <xdr:row>99</xdr:row>
      <xdr:rowOff>84086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75213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128856</xdr:rowOff>
    </xdr:from>
    <xdr:to>
      <xdr:col>6</xdr:col>
      <xdr:colOff>38100</xdr:colOff>
      <xdr:row>99</xdr:row>
      <xdr:rowOff>59006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50133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94307</xdr:rowOff>
    </xdr:from>
    <xdr:to>
      <xdr:col>55</xdr:col>
      <xdr:colOff>0</xdr:colOff>
      <xdr:row>39</xdr:row>
      <xdr:rowOff>95613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0857"/>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93327</xdr:rowOff>
    </xdr:from>
    <xdr:to>
      <xdr:col>50</xdr:col>
      <xdr:colOff>114300</xdr:colOff>
      <xdr:row>39</xdr:row>
      <xdr:rowOff>94307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7987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92673</xdr:rowOff>
    </xdr:from>
    <xdr:to>
      <xdr:col>45</xdr:col>
      <xdr:colOff>177800</xdr:colOff>
      <xdr:row>39</xdr:row>
      <xdr:rowOff>93327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7922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81570</xdr:rowOff>
    </xdr:from>
    <xdr:to>
      <xdr:col>41</xdr:col>
      <xdr:colOff>50800</xdr:colOff>
      <xdr:row>39</xdr:row>
      <xdr:rowOff>92673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6812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44813</xdr:rowOff>
    </xdr:from>
    <xdr:to>
      <xdr:col>55</xdr:col>
      <xdr:colOff>50800</xdr:colOff>
      <xdr:row>39</xdr:row>
      <xdr:rowOff>146413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131190</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6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43507</xdr:rowOff>
    </xdr:from>
    <xdr:to>
      <xdr:col>50</xdr:col>
      <xdr:colOff>165100</xdr:colOff>
      <xdr:row>39</xdr:row>
      <xdr:rowOff>145107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136234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42527</xdr:rowOff>
    </xdr:from>
    <xdr:to>
      <xdr:col>46</xdr:col>
      <xdr:colOff>38100</xdr:colOff>
      <xdr:row>39</xdr:row>
      <xdr:rowOff>144127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135254</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41873</xdr:rowOff>
    </xdr:from>
    <xdr:to>
      <xdr:col>41</xdr:col>
      <xdr:colOff>101600</xdr:colOff>
      <xdr:row>39</xdr:row>
      <xdr:rowOff>143473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134600</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30770</xdr:rowOff>
    </xdr:from>
    <xdr:to>
      <xdr:col>36</xdr:col>
      <xdr:colOff>165100</xdr:colOff>
      <xdr:row>39</xdr:row>
      <xdr:rowOff>132370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123497</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81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124319</xdr:rowOff>
    </xdr:from>
    <xdr:to>
      <xdr:col>55</xdr:col>
      <xdr:colOff>0</xdr:colOff>
      <xdr:row>58</xdr:row>
      <xdr:rowOff>127617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68419"/>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124319</xdr:rowOff>
    </xdr:from>
    <xdr:to>
      <xdr:col>50</xdr:col>
      <xdr:colOff>114300</xdr:colOff>
      <xdr:row>58</xdr:row>
      <xdr:rowOff>127584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684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127584</xdr:rowOff>
    </xdr:from>
    <xdr:to>
      <xdr:col>45</xdr:col>
      <xdr:colOff>177800</xdr:colOff>
      <xdr:row>58</xdr:row>
      <xdr:rowOff>151587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7168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151587</xdr:rowOff>
    </xdr:from>
    <xdr:to>
      <xdr:col>41</xdr:col>
      <xdr:colOff>50800</xdr:colOff>
      <xdr:row>58</xdr:row>
      <xdr:rowOff>165352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95687"/>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76817</xdr:rowOff>
    </xdr:from>
    <xdr:to>
      <xdr:col>55</xdr:col>
      <xdr:colOff>50800</xdr:colOff>
      <xdr:row>59</xdr:row>
      <xdr:rowOff>6967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55244</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73519</xdr:rowOff>
    </xdr:from>
    <xdr:to>
      <xdr:col>50</xdr:col>
      <xdr:colOff>165100</xdr:colOff>
      <xdr:row>59</xdr:row>
      <xdr:rowOff>3669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166246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1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76784</xdr:rowOff>
    </xdr:from>
    <xdr:to>
      <xdr:col>46</xdr:col>
      <xdr:colOff>38100</xdr:colOff>
      <xdr:row>59</xdr:row>
      <xdr:rowOff>6934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169511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1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100787</xdr:rowOff>
    </xdr:from>
    <xdr:to>
      <xdr:col>41</xdr:col>
      <xdr:colOff>101600</xdr:colOff>
      <xdr:row>59</xdr:row>
      <xdr:rowOff>30937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22064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3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114552</xdr:rowOff>
    </xdr:from>
    <xdr:to>
      <xdr:col>36</xdr:col>
      <xdr:colOff>165100</xdr:colOff>
      <xdr:row>59</xdr:row>
      <xdr:rowOff>44702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35829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5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168656</xdr:rowOff>
    </xdr:from>
    <xdr:to>
      <xdr:col>55</xdr:col>
      <xdr:colOff>0</xdr:colOff>
      <xdr:row>77</xdr:row>
      <xdr:rowOff>54623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198856"/>
          <a:ext cx="8382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168656</xdr:rowOff>
    </xdr:from>
    <xdr:to>
      <xdr:col>50</xdr:col>
      <xdr:colOff>114300</xdr:colOff>
      <xdr:row>77</xdr:row>
      <xdr:rowOff>7683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198856"/>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7683</xdr:rowOff>
    </xdr:from>
    <xdr:to>
      <xdr:col>45</xdr:col>
      <xdr:colOff>177800</xdr:colOff>
      <xdr:row>77</xdr:row>
      <xdr:rowOff>46926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09333"/>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46926</xdr:rowOff>
    </xdr:from>
    <xdr:to>
      <xdr:col>41</xdr:col>
      <xdr:colOff>50800</xdr:colOff>
      <xdr:row>77</xdr:row>
      <xdr:rowOff>161341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248576"/>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3823</xdr:rowOff>
    </xdr:from>
    <xdr:to>
      <xdr:col>55</xdr:col>
      <xdr:colOff>50800</xdr:colOff>
      <xdr:row>77</xdr:row>
      <xdr:rowOff>105423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153700</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1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117856</xdr:rowOff>
    </xdr:from>
    <xdr:to>
      <xdr:col>50</xdr:col>
      <xdr:colOff>165100</xdr:colOff>
      <xdr:row>77</xdr:row>
      <xdr:rowOff>48006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1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64533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9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128333</xdr:rowOff>
    </xdr:from>
    <xdr:to>
      <xdr:col>46</xdr:col>
      <xdr:colOff>38100</xdr:colOff>
      <xdr:row>77</xdr:row>
      <xdr:rowOff>58483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1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49610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5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167576</xdr:rowOff>
    </xdr:from>
    <xdr:to>
      <xdr:col>41</xdr:col>
      <xdr:colOff>101600</xdr:colOff>
      <xdr:row>77</xdr:row>
      <xdr:rowOff>97726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1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114253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297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110541</xdr:rowOff>
    </xdr:from>
    <xdr:to>
      <xdr:col>36</xdr:col>
      <xdr:colOff>165100</xdr:colOff>
      <xdr:row>78</xdr:row>
      <xdr:rowOff>40691</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31818</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0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147560</xdr:rowOff>
    </xdr:from>
    <xdr:to>
      <xdr:col>55</xdr:col>
      <xdr:colOff>0</xdr:colOff>
      <xdr:row>98</xdr:row>
      <xdr:rowOff>12196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78210"/>
          <a:ext cx="8382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118539</xdr:rowOff>
    </xdr:from>
    <xdr:to>
      <xdr:col>50</xdr:col>
      <xdr:colOff>114300</xdr:colOff>
      <xdr:row>98</xdr:row>
      <xdr:rowOff>12196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49189"/>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118539</xdr:rowOff>
    </xdr:from>
    <xdr:to>
      <xdr:col>45</xdr:col>
      <xdr:colOff>177800</xdr:colOff>
      <xdr:row>98</xdr:row>
      <xdr:rowOff>26739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49189"/>
          <a:ext cx="889000" cy="7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169168</xdr:rowOff>
    </xdr:from>
    <xdr:to>
      <xdr:col>41</xdr:col>
      <xdr:colOff>50800</xdr:colOff>
      <xdr:row>98</xdr:row>
      <xdr:rowOff>26739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99818"/>
          <a:ext cx="889000" cy="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96760</xdr:rowOff>
    </xdr:from>
    <xdr:to>
      <xdr:col>55</xdr:col>
      <xdr:colOff>50800</xdr:colOff>
      <xdr:row>98</xdr:row>
      <xdr:rowOff>26910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11687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132846</xdr:rowOff>
    </xdr:from>
    <xdr:to>
      <xdr:col>50</xdr:col>
      <xdr:colOff>165100</xdr:colOff>
      <xdr:row>98</xdr:row>
      <xdr:rowOff>62996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54123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67739</xdr:rowOff>
    </xdr:from>
    <xdr:to>
      <xdr:col>46</xdr:col>
      <xdr:colOff>38100</xdr:colOff>
      <xdr:row>97</xdr:row>
      <xdr:rowOff>169339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160466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147389</xdr:rowOff>
    </xdr:from>
    <xdr:to>
      <xdr:col>41</xdr:col>
      <xdr:colOff>101600</xdr:colOff>
      <xdr:row>98</xdr:row>
      <xdr:rowOff>77539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68666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118368</xdr:rowOff>
    </xdr:from>
    <xdr:to>
      <xdr:col>36</xdr:col>
      <xdr:colOff>165100</xdr:colOff>
      <xdr:row>98</xdr:row>
      <xdr:rowOff>48518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39645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36259</xdr:rowOff>
    </xdr:from>
    <xdr:to>
      <xdr:col>85</xdr:col>
      <xdr:colOff>127000</xdr:colOff>
      <xdr:row>37</xdr:row>
      <xdr:rowOff>51651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379909"/>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102895</xdr:rowOff>
    </xdr:from>
    <xdr:to>
      <xdr:col>81</xdr:col>
      <xdr:colOff>50800</xdr:colOff>
      <xdr:row>37</xdr:row>
      <xdr:rowOff>36259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275095"/>
          <a:ext cx="8890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102895</xdr:rowOff>
    </xdr:from>
    <xdr:to>
      <xdr:col>76</xdr:col>
      <xdr:colOff>114300</xdr:colOff>
      <xdr:row>37</xdr:row>
      <xdr:rowOff>43650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275095"/>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43650</xdr:rowOff>
    </xdr:from>
    <xdr:to>
      <xdr:col>71</xdr:col>
      <xdr:colOff>177800</xdr:colOff>
      <xdr:row>37</xdr:row>
      <xdr:rowOff>87770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8730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851</xdr:rowOff>
    </xdr:from>
    <xdr:to>
      <xdr:col>85</xdr:col>
      <xdr:colOff>177800</xdr:colOff>
      <xdr:row>37</xdr:row>
      <xdr:rowOff>102451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23728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156909</xdr:rowOff>
    </xdr:from>
    <xdr:to>
      <xdr:col>81</xdr:col>
      <xdr:colOff>101600</xdr:colOff>
      <xdr:row>37</xdr:row>
      <xdr:rowOff>87059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103586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52095</xdr:rowOff>
    </xdr:from>
    <xdr:to>
      <xdr:col>76</xdr:col>
      <xdr:colOff>165100</xdr:colOff>
      <xdr:row>36</xdr:row>
      <xdr:rowOff>153695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2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170222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164300</xdr:rowOff>
    </xdr:from>
    <xdr:to>
      <xdr:col>72</xdr:col>
      <xdr:colOff>38100</xdr:colOff>
      <xdr:row>37</xdr:row>
      <xdr:rowOff>94450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110977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1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36970</xdr:rowOff>
    </xdr:from>
    <xdr:to>
      <xdr:col>67</xdr:col>
      <xdr:colOff>101600</xdr:colOff>
      <xdr:row>37</xdr:row>
      <xdr:rowOff>138570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155097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14917</xdr:rowOff>
    </xdr:from>
    <xdr:to>
      <xdr:col>85</xdr:col>
      <xdr:colOff>127000</xdr:colOff>
      <xdr:row>58</xdr:row>
      <xdr:rowOff>120726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59017"/>
          <a:ext cx="8382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160094</xdr:rowOff>
    </xdr:from>
    <xdr:to>
      <xdr:col>81</xdr:col>
      <xdr:colOff>50800</xdr:colOff>
      <xdr:row>58</xdr:row>
      <xdr:rowOff>120726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932744"/>
          <a:ext cx="889000" cy="13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160094</xdr:rowOff>
    </xdr:from>
    <xdr:to>
      <xdr:col>76</xdr:col>
      <xdr:colOff>114300</xdr:colOff>
      <xdr:row>58</xdr:row>
      <xdr:rowOff>139439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932744"/>
          <a:ext cx="889000" cy="15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139439</xdr:rowOff>
    </xdr:from>
    <xdr:to>
      <xdr:col>71</xdr:col>
      <xdr:colOff>177800</xdr:colOff>
      <xdr:row>58</xdr:row>
      <xdr:rowOff>158021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083539"/>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135567</xdr:rowOff>
    </xdr:from>
    <xdr:to>
      <xdr:col>85</xdr:col>
      <xdr:colOff>177800</xdr:colOff>
      <xdr:row>58</xdr:row>
      <xdr:rowOff>65717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9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113994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69926</xdr:rowOff>
    </xdr:from>
    <xdr:to>
      <xdr:col>81</xdr:col>
      <xdr:colOff>101600</xdr:colOff>
      <xdr:row>59</xdr:row>
      <xdr:rowOff>76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162653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1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109294</xdr:rowOff>
    </xdr:from>
    <xdr:to>
      <xdr:col>76</xdr:col>
      <xdr:colOff>165100</xdr:colOff>
      <xdr:row>58</xdr:row>
      <xdr:rowOff>39444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8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30571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9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88639</xdr:rowOff>
    </xdr:from>
    <xdr:to>
      <xdr:col>72</xdr:col>
      <xdr:colOff>38100</xdr:colOff>
      <xdr:row>59</xdr:row>
      <xdr:rowOff>18789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9916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107221</xdr:rowOff>
    </xdr:from>
    <xdr:to>
      <xdr:col>67</xdr:col>
      <xdr:colOff>101600</xdr:colOff>
      <xdr:row>59</xdr:row>
      <xdr:rowOff>37371</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28498</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92168</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36718"/>
          <a:ext cx="8382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31539</xdr:rowOff>
    </xdr:from>
    <xdr:to>
      <xdr:col>81</xdr:col>
      <xdr:colOff>50800</xdr:colOff>
      <xdr:row>79</xdr:row>
      <xdr:rowOff>92168</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576089"/>
          <a:ext cx="889000" cy="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31539</xdr:rowOff>
    </xdr:from>
    <xdr:to>
      <xdr:col>76</xdr:col>
      <xdr:colOff>114300</xdr:colOff>
      <xdr:row>79</xdr:row>
      <xdr:rowOff>67658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576089"/>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67658</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12208"/>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41368</xdr:rowOff>
    </xdr:from>
    <xdr:to>
      <xdr:col>81</xdr:col>
      <xdr:colOff>101600</xdr:colOff>
      <xdr:row>79</xdr:row>
      <xdr:rowOff>142968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134095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678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152189</xdr:rowOff>
    </xdr:from>
    <xdr:to>
      <xdr:col>76</xdr:col>
      <xdr:colOff>165100</xdr:colOff>
      <xdr:row>79</xdr:row>
      <xdr:rowOff>82339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98866</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30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16858</xdr:rowOff>
    </xdr:from>
    <xdr:to>
      <xdr:col>72</xdr:col>
      <xdr:colOff>38100</xdr:colOff>
      <xdr:row>79</xdr:row>
      <xdr:rowOff>118458</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109585</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65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54905</xdr:rowOff>
    </xdr:from>
    <xdr:to>
      <xdr:col>85</xdr:col>
      <xdr:colOff>127000</xdr:colOff>
      <xdr:row>96</xdr:row>
      <xdr:rowOff>101262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514105"/>
          <a:ext cx="8382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54905</xdr:rowOff>
    </xdr:from>
    <xdr:to>
      <xdr:col>81</xdr:col>
      <xdr:colOff>50800</xdr:colOff>
      <xdr:row>96</xdr:row>
      <xdr:rowOff>58041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514105"/>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58041</xdr:rowOff>
    </xdr:from>
    <xdr:to>
      <xdr:col>76</xdr:col>
      <xdr:colOff>114300</xdr:colOff>
      <xdr:row>96</xdr:row>
      <xdr:rowOff>81243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51724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81243</xdr:rowOff>
    </xdr:from>
    <xdr:to>
      <xdr:col>71</xdr:col>
      <xdr:colOff>177800</xdr:colOff>
      <xdr:row>96</xdr:row>
      <xdr:rowOff>84412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54044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50462</xdr:rowOff>
    </xdr:from>
    <xdr:to>
      <xdr:col>85</xdr:col>
      <xdr:colOff>177800</xdr:colOff>
      <xdr:row>96</xdr:row>
      <xdr:rowOff>152062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0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28889</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48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4105</xdr:rowOff>
    </xdr:from>
    <xdr:to>
      <xdr:col>81</xdr:col>
      <xdr:colOff>101600</xdr:colOff>
      <xdr:row>96</xdr:row>
      <xdr:rowOff>105705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4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122232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2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7241</xdr:rowOff>
    </xdr:from>
    <xdr:to>
      <xdr:col>76</xdr:col>
      <xdr:colOff>165100</xdr:colOff>
      <xdr:row>96</xdr:row>
      <xdr:rowOff>108841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4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125368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2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30443</xdr:rowOff>
    </xdr:from>
    <xdr:to>
      <xdr:col>72</xdr:col>
      <xdr:colOff>38100</xdr:colOff>
      <xdr:row>96</xdr:row>
      <xdr:rowOff>132043</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148570</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2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33612</xdr:rowOff>
    </xdr:from>
    <xdr:to>
      <xdr:col>67</xdr:col>
      <xdr:colOff>101600</xdr:colOff>
      <xdr:row>96</xdr:row>
      <xdr:rowOff>135212</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4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151739</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2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目的別項目でみた前年度差が最も大きい項目は</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で、前年度と比べて住民一人当たり</a:t>
          </a:r>
          <a:r>
            <a:rPr kumimoji="1" lang="en-US" altLang="ja-JP" sz="1100">
              <a:solidFill>
                <a:schemeClr val="dk1"/>
              </a:solidFill>
              <a:effectLst/>
              <a:latin typeface="+mn-lt"/>
              <a:ea typeface="+mn-ea"/>
              <a:cs typeface="+mn-cs"/>
            </a:rPr>
            <a:t>10,383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34.4</a:t>
          </a:r>
          <a:r>
            <a:rPr kumimoji="1" lang="ja-JP" altLang="ja-JP" sz="1100">
              <a:solidFill>
                <a:schemeClr val="dk1"/>
              </a:solidFill>
              <a:effectLst/>
              <a:latin typeface="+mn-lt"/>
              <a:ea typeface="+mn-ea"/>
              <a:cs typeface="+mn-cs"/>
            </a:rPr>
            <a:t>％）増加している。これは、</a:t>
          </a:r>
          <a:r>
            <a:rPr kumimoji="1" lang="ja-JP" altLang="ja-JP" sz="1100" b="0">
              <a:solidFill>
                <a:schemeClr val="dk1"/>
              </a:solidFill>
              <a:effectLst/>
              <a:latin typeface="+mn-lt"/>
              <a:ea typeface="+mn-ea"/>
              <a:cs typeface="+mn-cs"/>
            </a:rPr>
            <a:t>塵芥処理の方法を民間事業者への委託に切り替えたことに伴い、小川地区衛生組合に支出する塵芥処理費負担金が増加</a:t>
          </a:r>
          <a:r>
            <a:rPr kumimoji="1" lang="ja-JP" altLang="en-US" sz="1100" b="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などによるものである。</a:t>
          </a:r>
          <a:endParaRPr lang="ja-JP" altLang="ja-JP" sz="1400">
            <a:effectLst/>
          </a:endParaRPr>
        </a:p>
        <a:p>
          <a:r>
            <a:rPr kumimoji="1" lang="ja-JP" altLang="ja-JP" sz="1100">
              <a:solidFill>
                <a:schemeClr val="dk1"/>
              </a:solidFill>
              <a:effectLst/>
              <a:latin typeface="+mn-lt"/>
              <a:ea typeface="+mn-ea"/>
              <a:cs typeface="+mn-cs"/>
            </a:rPr>
            <a:t>土木費や教育費などは類似団体内順位では下位に位置しているが、今後、学校再編</a:t>
          </a:r>
          <a:r>
            <a:rPr kumimoji="1" lang="ja-JP" altLang="en-US" sz="1100">
              <a:solidFill>
                <a:schemeClr val="dk1"/>
              </a:solidFill>
              <a:effectLst/>
              <a:latin typeface="+mn-lt"/>
              <a:ea typeface="+mn-ea"/>
              <a:cs typeface="+mn-cs"/>
            </a:rPr>
            <a:t>や橋りょう補修工事、耐震改修工事等</a:t>
          </a:r>
          <a:r>
            <a:rPr kumimoji="1" lang="ja-JP" altLang="ja-JP" sz="1100">
              <a:solidFill>
                <a:schemeClr val="dk1"/>
              </a:solidFill>
              <a:effectLst/>
              <a:latin typeface="+mn-lt"/>
              <a:ea typeface="+mn-ea"/>
              <a:cs typeface="+mn-cs"/>
            </a:rPr>
            <a:t>に伴う施設</a:t>
          </a:r>
          <a:r>
            <a:rPr kumimoji="1" lang="ja-JP" altLang="en-US" sz="1100">
              <a:solidFill>
                <a:schemeClr val="dk1"/>
              </a:solidFill>
              <a:effectLst/>
              <a:latin typeface="+mn-lt"/>
              <a:ea typeface="+mn-ea"/>
              <a:cs typeface="+mn-cs"/>
            </a:rPr>
            <a:t>・インフラ</a:t>
          </a:r>
          <a:r>
            <a:rPr kumimoji="1" lang="ja-JP" altLang="ja-JP" sz="1100">
              <a:solidFill>
                <a:schemeClr val="dk1"/>
              </a:solidFill>
              <a:effectLst/>
              <a:latin typeface="+mn-lt"/>
              <a:ea typeface="+mn-ea"/>
              <a:cs typeface="+mn-cs"/>
            </a:rPr>
            <a:t>の改修費用等が嵩むことで増加が見込まれ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当町は、決算剰余金を財政調整基金に「直積み」しているため、実質単年度収支が計算上プラス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を示しにくく、マイナス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幅が大きくなる傾向がある。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年度に大きく減収となった町税が復調したことで、昨年度に引き続いて</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を積み増すことができた。</a:t>
          </a:r>
          <a:r>
            <a:rPr kumimoji="1" lang="ja-JP" altLang="ja-JP" sz="1100">
              <a:solidFill>
                <a:schemeClr val="dk1"/>
              </a:solidFill>
              <a:effectLst/>
              <a:latin typeface="+mn-lt"/>
              <a:ea typeface="+mn-ea"/>
              <a:cs typeface="+mn-cs"/>
            </a:rPr>
            <a:t>引き続き財政調整基金への直積み額加算後の額が連続してマイナス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額とならないよう、持続可能な財政運営に努める必要がある。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年度とも全ての会計において実質収支額がプラスとなっているが、全ての特別会計において一般会計から繰出金（負担金、補助金を含む）が支出されている状況である。介護保険及び後期高齢者医療保険については高齢者人口の増加により繰出額の増が見込まれることから介護予防の推進や医療費の適正化を図り、一般会計へ過度な負担とならないよう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また、令和２年度から下水道事業会計及び農業集落排水事業会計を統合し、新たに企業会計として下水道事業会計を開始したことを踏まえ、</a:t>
          </a:r>
          <a:r>
            <a:rPr kumimoji="1" lang="ja-JP" altLang="en-US" sz="1100">
              <a:solidFill>
                <a:schemeClr val="dk1"/>
              </a:solidFill>
              <a:effectLst/>
              <a:latin typeface="+mn-lt"/>
              <a:ea typeface="+mn-ea"/>
              <a:cs typeface="+mn-cs"/>
            </a:rPr>
            <a:t>基準外繰り出しを極力抑えるための取組を実施していく必要がある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81" t="s">
        <v>82</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81"/>
      <c r="DK1" s="181"/>
      <c r="DL1" s="181"/>
      <c r="DM1" s="181"/>
      <c r="DN1" s="181"/>
      <c r="DO1" s="181"/>
    </row>
    <row r="2" spans="1:119" ht="24.75" thickBot="1" x14ac:dyDescent="0.2">
      <c r="B2" s="182" t="s">
        <v>83</v>
      </c>
      <c r="C2" s="182"/>
      <c r="D2" s="183"/>
    </row>
    <row r="3" spans="1:119" ht="18.75" customHeight="1" thickBot="1" x14ac:dyDescent="0.2">
      <c r="A3" s="181"/>
      <c r="B3" s="382" t="s">
        <v>84</v>
      </c>
      <c r="C3" s="383"/>
      <c r="D3" s="383"/>
      <c r="E3" s="384"/>
      <c r="F3" s="384"/>
      <c r="G3" s="384"/>
      <c r="H3" s="384"/>
      <c r="I3" s="384"/>
      <c r="J3" s="384"/>
      <c r="K3" s="384"/>
      <c r="L3" s="384" t="s">
        <v>85</v>
      </c>
      <c r="M3" s="384"/>
      <c r="N3" s="384"/>
      <c r="O3" s="384"/>
      <c r="P3" s="384"/>
      <c r="Q3" s="384"/>
      <c r="R3" s="391"/>
      <c r="S3" s="391"/>
      <c r="T3" s="391"/>
      <c r="U3" s="391"/>
      <c r="V3" s="392"/>
      <c r="W3" s="366" t="s">
        <v>86</v>
      </c>
      <c r="X3" s="367"/>
      <c r="Y3" s="367"/>
      <c r="Z3" s="367"/>
      <c r="AA3" s="367"/>
      <c r="AB3" s="383"/>
      <c r="AC3" s="391" t="s">
        <v>87</v>
      </c>
      <c r="AD3" s="367"/>
      <c r="AE3" s="367"/>
      <c r="AF3" s="367"/>
      <c r="AG3" s="367"/>
      <c r="AH3" s="367"/>
      <c r="AI3" s="367"/>
      <c r="AJ3" s="367"/>
      <c r="AK3" s="367"/>
      <c r="AL3" s="368"/>
      <c r="AM3" s="366" t="s">
        <v>88</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89</v>
      </c>
      <c r="BO3" s="367"/>
      <c r="BP3" s="367"/>
      <c r="BQ3" s="367"/>
      <c r="BR3" s="367"/>
      <c r="BS3" s="367"/>
      <c r="BT3" s="367"/>
      <c r="BU3" s="368"/>
      <c r="BV3" s="366" t="s">
        <v>90</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91</v>
      </c>
      <c r="CU3" s="367"/>
      <c r="CV3" s="367"/>
      <c r="CW3" s="367"/>
      <c r="CX3" s="367"/>
      <c r="CY3" s="367"/>
      <c r="CZ3" s="367"/>
      <c r="DA3" s="368"/>
      <c r="DB3" s="366" t="s">
        <v>92</v>
      </c>
      <c r="DC3" s="367"/>
      <c r="DD3" s="367"/>
      <c r="DE3" s="367"/>
      <c r="DF3" s="367"/>
      <c r="DG3" s="367"/>
      <c r="DH3" s="367"/>
      <c r="DI3" s="368"/>
    </row>
    <row r="4" spans="1:119" ht="18.75" customHeight="1" x14ac:dyDescent="0.15">
      <c r="A4" s="181"/>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93</v>
      </c>
      <c r="AZ4" s="370"/>
      <c r="BA4" s="370"/>
      <c r="BB4" s="370"/>
      <c r="BC4" s="370"/>
      <c r="BD4" s="370"/>
      <c r="BE4" s="370"/>
      <c r="BF4" s="370"/>
      <c r="BG4" s="370"/>
      <c r="BH4" s="370"/>
      <c r="BI4" s="370"/>
      <c r="BJ4" s="370"/>
      <c r="BK4" s="370"/>
      <c r="BL4" s="370"/>
      <c r="BM4" s="371"/>
      <c r="BN4" s="372">
        <v>10546598</v>
      </c>
      <c r="BO4" s="373"/>
      <c r="BP4" s="373"/>
      <c r="BQ4" s="373"/>
      <c r="BR4" s="373"/>
      <c r="BS4" s="373"/>
      <c r="BT4" s="373"/>
      <c r="BU4" s="374"/>
      <c r="BV4" s="372">
        <v>10318596</v>
      </c>
      <c r="BW4" s="373"/>
      <c r="BX4" s="373"/>
      <c r="BY4" s="373"/>
      <c r="BZ4" s="373"/>
      <c r="CA4" s="373"/>
      <c r="CB4" s="373"/>
      <c r="CC4" s="374"/>
      <c r="CD4" s="375" t="s">
        <v>94</v>
      </c>
      <c r="CE4" s="376"/>
      <c r="CF4" s="376"/>
      <c r="CG4" s="376"/>
      <c r="CH4" s="376"/>
      <c r="CI4" s="376"/>
      <c r="CJ4" s="376"/>
      <c r="CK4" s="376"/>
      <c r="CL4" s="376"/>
      <c r="CM4" s="376"/>
      <c r="CN4" s="376"/>
      <c r="CO4" s="376"/>
      <c r="CP4" s="376"/>
      <c r="CQ4" s="376"/>
      <c r="CR4" s="376"/>
      <c r="CS4" s="377"/>
      <c r="CT4" s="378">
        <v>6.7</v>
      </c>
      <c r="CU4" s="379"/>
      <c r="CV4" s="379"/>
      <c r="CW4" s="379"/>
      <c r="CX4" s="379"/>
      <c r="CY4" s="379"/>
      <c r="CZ4" s="379"/>
      <c r="DA4" s="380"/>
      <c r="DB4" s="378">
        <v>6.4</v>
      </c>
      <c r="DC4" s="379"/>
      <c r="DD4" s="379"/>
      <c r="DE4" s="379"/>
      <c r="DF4" s="379"/>
      <c r="DG4" s="379"/>
      <c r="DH4" s="379"/>
      <c r="DI4" s="380"/>
    </row>
    <row r="5" spans="1:119" ht="18.75" customHeight="1" x14ac:dyDescent="0.15">
      <c r="A5" s="181"/>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95</v>
      </c>
      <c r="AN5" s="439"/>
      <c r="AO5" s="439"/>
      <c r="AP5" s="439"/>
      <c r="AQ5" s="439"/>
      <c r="AR5" s="439"/>
      <c r="AS5" s="439"/>
      <c r="AT5" s="440"/>
      <c r="AU5" s="441" t="s">
        <v>96</v>
      </c>
      <c r="AV5" s="442"/>
      <c r="AW5" s="442"/>
      <c r="AX5" s="442"/>
      <c r="AY5" s="443" t="s">
        <v>97</v>
      </c>
      <c r="AZ5" s="444"/>
      <c r="BA5" s="444"/>
      <c r="BB5" s="444"/>
      <c r="BC5" s="444"/>
      <c r="BD5" s="444"/>
      <c r="BE5" s="444"/>
      <c r="BF5" s="444"/>
      <c r="BG5" s="444"/>
      <c r="BH5" s="444"/>
      <c r="BI5" s="444"/>
      <c r="BJ5" s="444"/>
      <c r="BK5" s="444"/>
      <c r="BL5" s="444"/>
      <c r="BM5" s="445"/>
      <c r="BN5" s="409">
        <v>10065993</v>
      </c>
      <c r="BO5" s="410"/>
      <c r="BP5" s="410"/>
      <c r="BQ5" s="410"/>
      <c r="BR5" s="410"/>
      <c r="BS5" s="410"/>
      <c r="BT5" s="410"/>
      <c r="BU5" s="411"/>
      <c r="BV5" s="409">
        <v>9832560</v>
      </c>
      <c r="BW5" s="410"/>
      <c r="BX5" s="410"/>
      <c r="BY5" s="410"/>
      <c r="BZ5" s="410"/>
      <c r="CA5" s="410"/>
      <c r="CB5" s="410"/>
      <c r="CC5" s="411"/>
      <c r="CD5" s="412" t="s">
        <v>98</v>
      </c>
      <c r="CE5" s="413"/>
      <c r="CF5" s="413"/>
      <c r="CG5" s="413"/>
      <c r="CH5" s="413"/>
      <c r="CI5" s="413"/>
      <c r="CJ5" s="413"/>
      <c r="CK5" s="413"/>
      <c r="CL5" s="413"/>
      <c r="CM5" s="413"/>
      <c r="CN5" s="413"/>
      <c r="CO5" s="413"/>
      <c r="CP5" s="413"/>
      <c r="CQ5" s="413"/>
      <c r="CR5" s="413"/>
      <c r="CS5" s="414"/>
      <c r="CT5" s="406">
        <v>89.6</v>
      </c>
      <c r="CU5" s="407"/>
      <c r="CV5" s="407"/>
      <c r="CW5" s="407"/>
      <c r="CX5" s="407"/>
      <c r="CY5" s="407"/>
      <c r="CZ5" s="407"/>
      <c r="DA5" s="408"/>
      <c r="DB5" s="406">
        <v>85</v>
      </c>
      <c r="DC5" s="407"/>
      <c r="DD5" s="407"/>
      <c r="DE5" s="407"/>
      <c r="DF5" s="407"/>
      <c r="DG5" s="407"/>
      <c r="DH5" s="407"/>
      <c r="DI5" s="408"/>
    </row>
    <row r="6" spans="1:119" ht="18.75" customHeight="1" x14ac:dyDescent="0.15">
      <c r="A6" s="181"/>
      <c r="B6" s="415" t="s">
        <v>99</v>
      </c>
      <c r="C6" s="416"/>
      <c r="D6" s="416"/>
      <c r="E6" s="417"/>
      <c r="F6" s="417"/>
      <c r="G6" s="417"/>
      <c r="H6" s="417"/>
      <c r="I6" s="417"/>
      <c r="J6" s="417"/>
      <c r="K6" s="417"/>
      <c r="L6" s="417" t="s">
        <v>100</v>
      </c>
      <c r="M6" s="417"/>
      <c r="N6" s="417"/>
      <c r="O6" s="417"/>
      <c r="P6" s="417"/>
      <c r="Q6" s="417"/>
      <c r="R6" s="421"/>
      <c r="S6" s="421"/>
      <c r="T6" s="421"/>
      <c r="U6" s="421"/>
      <c r="V6" s="422"/>
      <c r="W6" s="425" t="s">
        <v>101</v>
      </c>
      <c r="X6" s="426"/>
      <c r="Y6" s="426"/>
      <c r="Z6" s="426"/>
      <c r="AA6" s="426"/>
      <c r="AB6" s="416"/>
      <c r="AC6" s="429" t="s">
        <v>102</v>
      </c>
      <c r="AD6" s="430"/>
      <c r="AE6" s="430"/>
      <c r="AF6" s="430"/>
      <c r="AG6" s="430"/>
      <c r="AH6" s="430"/>
      <c r="AI6" s="430"/>
      <c r="AJ6" s="430"/>
      <c r="AK6" s="430"/>
      <c r="AL6" s="431"/>
      <c r="AM6" s="438" t="s">
        <v>103</v>
      </c>
      <c r="AN6" s="439"/>
      <c r="AO6" s="439"/>
      <c r="AP6" s="439"/>
      <c r="AQ6" s="439"/>
      <c r="AR6" s="439"/>
      <c r="AS6" s="439"/>
      <c r="AT6" s="440"/>
      <c r="AU6" s="441" t="s">
        <v>104</v>
      </c>
      <c r="AV6" s="442"/>
      <c r="AW6" s="442"/>
      <c r="AX6" s="442"/>
      <c r="AY6" s="443" t="s">
        <v>105</v>
      </c>
      <c r="AZ6" s="444"/>
      <c r="BA6" s="444"/>
      <c r="BB6" s="444"/>
      <c r="BC6" s="444"/>
      <c r="BD6" s="444"/>
      <c r="BE6" s="444"/>
      <c r="BF6" s="444"/>
      <c r="BG6" s="444"/>
      <c r="BH6" s="444"/>
      <c r="BI6" s="444"/>
      <c r="BJ6" s="444"/>
      <c r="BK6" s="444"/>
      <c r="BL6" s="444"/>
      <c r="BM6" s="445"/>
      <c r="BN6" s="409">
        <v>480605</v>
      </c>
      <c r="BO6" s="410"/>
      <c r="BP6" s="410"/>
      <c r="BQ6" s="410"/>
      <c r="BR6" s="410"/>
      <c r="BS6" s="410"/>
      <c r="BT6" s="410"/>
      <c r="BU6" s="411"/>
      <c r="BV6" s="409">
        <v>486036</v>
      </c>
      <c r="BW6" s="410"/>
      <c r="BX6" s="410"/>
      <c r="BY6" s="410"/>
      <c r="BZ6" s="410"/>
      <c r="CA6" s="410"/>
      <c r="CB6" s="410"/>
      <c r="CC6" s="411"/>
      <c r="CD6" s="412" t="s">
        <v>106</v>
      </c>
      <c r="CE6" s="413"/>
      <c r="CF6" s="413"/>
      <c r="CG6" s="413"/>
      <c r="CH6" s="413"/>
      <c r="CI6" s="413"/>
      <c r="CJ6" s="413"/>
      <c r="CK6" s="413"/>
      <c r="CL6" s="413"/>
      <c r="CM6" s="413"/>
      <c r="CN6" s="413"/>
      <c r="CO6" s="413"/>
      <c r="CP6" s="413"/>
      <c r="CQ6" s="413"/>
      <c r="CR6" s="413"/>
      <c r="CS6" s="414"/>
      <c r="CT6" s="446">
        <v>91.5</v>
      </c>
      <c r="CU6" s="447"/>
      <c r="CV6" s="447"/>
      <c r="CW6" s="447"/>
      <c r="CX6" s="447"/>
      <c r="CY6" s="447"/>
      <c r="CZ6" s="447"/>
      <c r="DA6" s="448"/>
      <c r="DB6" s="446">
        <v>90</v>
      </c>
      <c r="DC6" s="447"/>
      <c r="DD6" s="447"/>
      <c r="DE6" s="447"/>
      <c r="DF6" s="447"/>
      <c r="DG6" s="447"/>
      <c r="DH6" s="447"/>
      <c r="DI6" s="448"/>
    </row>
    <row r="7" spans="1:119" ht="18.75" customHeight="1" x14ac:dyDescent="0.15">
      <c r="A7" s="181"/>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107</v>
      </c>
      <c r="AN7" s="439"/>
      <c r="AO7" s="439"/>
      <c r="AP7" s="439"/>
      <c r="AQ7" s="439"/>
      <c r="AR7" s="439"/>
      <c r="AS7" s="439"/>
      <c r="AT7" s="440"/>
      <c r="AU7" s="441" t="s">
        <v>104</v>
      </c>
      <c r="AV7" s="442"/>
      <c r="AW7" s="442"/>
      <c r="AX7" s="442"/>
      <c r="AY7" s="443" t="s">
        <v>108</v>
      </c>
      <c r="AZ7" s="444"/>
      <c r="BA7" s="444"/>
      <c r="BB7" s="444"/>
      <c r="BC7" s="444"/>
      <c r="BD7" s="444"/>
      <c r="BE7" s="444"/>
      <c r="BF7" s="444"/>
      <c r="BG7" s="444"/>
      <c r="BH7" s="444"/>
      <c r="BI7" s="444"/>
      <c r="BJ7" s="444"/>
      <c r="BK7" s="444"/>
      <c r="BL7" s="444"/>
      <c r="BM7" s="445"/>
      <c r="BN7" s="409">
        <v>29705</v>
      </c>
      <c r="BO7" s="410"/>
      <c r="BP7" s="410"/>
      <c r="BQ7" s="410"/>
      <c r="BR7" s="410"/>
      <c r="BS7" s="410"/>
      <c r="BT7" s="410"/>
      <c r="BU7" s="411"/>
      <c r="BV7" s="409">
        <v>40703</v>
      </c>
      <c r="BW7" s="410"/>
      <c r="BX7" s="410"/>
      <c r="BY7" s="410"/>
      <c r="BZ7" s="410"/>
      <c r="CA7" s="410"/>
      <c r="CB7" s="410"/>
      <c r="CC7" s="411"/>
      <c r="CD7" s="412" t="s">
        <v>109</v>
      </c>
      <c r="CE7" s="413"/>
      <c r="CF7" s="413"/>
      <c r="CG7" s="413"/>
      <c r="CH7" s="413"/>
      <c r="CI7" s="413"/>
      <c r="CJ7" s="413"/>
      <c r="CK7" s="413"/>
      <c r="CL7" s="413"/>
      <c r="CM7" s="413"/>
      <c r="CN7" s="413"/>
      <c r="CO7" s="413"/>
      <c r="CP7" s="413"/>
      <c r="CQ7" s="413"/>
      <c r="CR7" s="413"/>
      <c r="CS7" s="414"/>
      <c r="CT7" s="409">
        <v>6714106</v>
      </c>
      <c r="CU7" s="410"/>
      <c r="CV7" s="410"/>
      <c r="CW7" s="410"/>
      <c r="CX7" s="410"/>
      <c r="CY7" s="410"/>
      <c r="CZ7" s="410"/>
      <c r="DA7" s="411"/>
      <c r="DB7" s="409">
        <v>6950965</v>
      </c>
      <c r="DC7" s="410"/>
      <c r="DD7" s="410"/>
      <c r="DE7" s="410"/>
      <c r="DF7" s="410"/>
      <c r="DG7" s="410"/>
      <c r="DH7" s="410"/>
      <c r="DI7" s="411"/>
    </row>
    <row r="8" spans="1:119" ht="18.75" customHeight="1" thickBot="1" x14ac:dyDescent="0.2">
      <c r="A8" s="181"/>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110</v>
      </c>
      <c r="AN8" s="439"/>
      <c r="AO8" s="439"/>
      <c r="AP8" s="439"/>
      <c r="AQ8" s="439"/>
      <c r="AR8" s="439"/>
      <c r="AS8" s="439"/>
      <c r="AT8" s="440"/>
      <c r="AU8" s="441" t="s">
        <v>104</v>
      </c>
      <c r="AV8" s="442"/>
      <c r="AW8" s="442"/>
      <c r="AX8" s="442"/>
      <c r="AY8" s="443" t="s">
        <v>111</v>
      </c>
      <c r="AZ8" s="444"/>
      <c r="BA8" s="444"/>
      <c r="BB8" s="444"/>
      <c r="BC8" s="444"/>
      <c r="BD8" s="444"/>
      <c r="BE8" s="444"/>
      <c r="BF8" s="444"/>
      <c r="BG8" s="444"/>
      <c r="BH8" s="444"/>
      <c r="BI8" s="444"/>
      <c r="BJ8" s="444"/>
      <c r="BK8" s="444"/>
      <c r="BL8" s="444"/>
      <c r="BM8" s="445"/>
      <c r="BN8" s="409">
        <v>450900</v>
      </c>
      <c r="BO8" s="410"/>
      <c r="BP8" s="410"/>
      <c r="BQ8" s="410"/>
      <c r="BR8" s="410"/>
      <c r="BS8" s="410"/>
      <c r="BT8" s="410"/>
      <c r="BU8" s="411"/>
      <c r="BV8" s="409">
        <v>445333</v>
      </c>
      <c r="BW8" s="410"/>
      <c r="BX8" s="410"/>
      <c r="BY8" s="410"/>
      <c r="BZ8" s="410"/>
      <c r="CA8" s="410"/>
      <c r="CB8" s="410"/>
      <c r="CC8" s="411"/>
      <c r="CD8" s="412" t="s">
        <v>112</v>
      </c>
      <c r="CE8" s="413"/>
      <c r="CF8" s="413"/>
      <c r="CG8" s="413"/>
      <c r="CH8" s="413"/>
      <c r="CI8" s="413"/>
      <c r="CJ8" s="413"/>
      <c r="CK8" s="413"/>
      <c r="CL8" s="413"/>
      <c r="CM8" s="413"/>
      <c r="CN8" s="413"/>
      <c r="CO8" s="413"/>
      <c r="CP8" s="413"/>
      <c r="CQ8" s="413"/>
      <c r="CR8" s="413"/>
      <c r="CS8" s="414"/>
      <c r="CT8" s="449">
        <v>0.61</v>
      </c>
      <c r="CU8" s="450"/>
      <c r="CV8" s="450"/>
      <c r="CW8" s="450"/>
      <c r="CX8" s="450"/>
      <c r="CY8" s="450"/>
      <c r="CZ8" s="450"/>
      <c r="DA8" s="451"/>
      <c r="DB8" s="449">
        <v>0.64</v>
      </c>
      <c r="DC8" s="450"/>
      <c r="DD8" s="450"/>
      <c r="DE8" s="450"/>
      <c r="DF8" s="450"/>
      <c r="DG8" s="450"/>
      <c r="DH8" s="450"/>
      <c r="DI8" s="451"/>
    </row>
    <row r="9" spans="1:119" ht="18.75" customHeight="1" thickBot="1" x14ac:dyDescent="0.2">
      <c r="A9" s="181"/>
      <c r="B9" s="403" t="s">
        <v>113</v>
      </c>
      <c r="C9" s="404"/>
      <c r="D9" s="404"/>
      <c r="E9" s="404"/>
      <c r="F9" s="404"/>
      <c r="G9" s="404"/>
      <c r="H9" s="404"/>
      <c r="I9" s="404"/>
      <c r="J9" s="404"/>
      <c r="K9" s="452"/>
      <c r="L9" s="453" t="s">
        <v>114</v>
      </c>
      <c r="M9" s="454"/>
      <c r="N9" s="454"/>
      <c r="O9" s="454"/>
      <c r="P9" s="454"/>
      <c r="Q9" s="455"/>
      <c r="R9" s="456">
        <v>28524</v>
      </c>
      <c r="S9" s="457"/>
      <c r="T9" s="457"/>
      <c r="U9" s="457"/>
      <c r="V9" s="458"/>
      <c r="W9" s="366" t="s">
        <v>115</v>
      </c>
      <c r="X9" s="367"/>
      <c r="Y9" s="367"/>
      <c r="Z9" s="367"/>
      <c r="AA9" s="367"/>
      <c r="AB9" s="367"/>
      <c r="AC9" s="367"/>
      <c r="AD9" s="367"/>
      <c r="AE9" s="367"/>
      <c r="AF9" s="367"/>
      <c r="AG9" s="367"/>
      <c r="AH9" s="367"/>
      <c r="AI9" s="367"/>
      <c r="AJ9" s="367"/>
      <c r="AK9" s="367"/>
      <c r="AL9" s="368"/>
      <c r="AM9" s="438" t="s">
        <v>116</v>
      </c>
      <c r="AN9" s="439"/>
      <c r="AO9" s="439"/>
      <c r="AP9" s="439"/>
      <c r="AQ9" s="439"/>
      <c r="AR9" s="439"/>
      <c r="AS9" s="439"/>
      <c r="AT9" s="440"/>
      <c r="AU9" s="441" t="s">
        <v>117</v>
      </c>
      <c r="AV9" s="442"/>
      <c r="AW9" s="442"/>
      <c r="AX9" s="442"/>
      <c r="AY9" s="443" t="s">
        <v>118</v>
      </c>
      <c r="AZ9" s="444"/>
      <c r="BA9" s="444"/>
      <c r="BB9" s="444"/>
      <c r="BC9" s="444"/>
      <c r="BD9" s="444"/>
      <c r="BE9" s="444"/>
      <c r="BF9" s="444"/>
      <c r="BG9" s="444"/>
      <c r="BH9" s="444"/>
      <c r="BI9" s="444"/>
      <c r="BJ9" s="444"/>
      <c r="BK9" s="444"/>
      <c r="BL9" s="444"/>
      <c r="BM9" s="445"/>
      <c r="BN9" s="409">
        <v>5567</v>
      </c>
      <c r="BO9" s="410"/>
      <c r="BP9" s="410"/>
      <c r="BQ9" s="410"/>
      <c r="BR9" s="410"/>
      <c r="BS9" s="410"/>
      <c r="BT9" s="410"/>
      <c r="BU9" s="411"/>
      <c r="BV9" s="409">
        <v>196075</v>
      </c>
      <c r="BW9" s="410"/>
      <c r="BX9" s="410"/>
      <c r="BY9" s="410"/>
      <c r="BZ9" s="410"/>
      <c r="CA9" s="410"/>
      <c r="CB9" s="410"/>
      <c r="CC9" s="411"/>
      <c r="CD9" s="412" t="s">
        <v>119</v>
      </c>
      <c r="CE9" s="413"/>
      <c r="CF9" s="413"/>
      <c r="CG9" s="413"/>
      <c r="CH9" s="413"/>
      <c r="CI9" s="413"/>
      <c r="CJ9" s="413"/>
      <c r="CK9" s="413"/>
      <c r="CL9" s="413"/>
      <c r="CM9" s="413"/>
      <c r="CN9" s="413"/>
      <c r="CO9" s="413"/>
      <c r="CP9" s="413"/>
      <c r="CQ9" s="413"/>
      <c r="CR9" s="413"/>
      <c r="CS9" s="414"/>
      <c r="CT9" s="406">
        <v>11.2</v>
      </c>
      <c r="CU9" s="407"/>
      <c r="CV9" s="407"/>
      <c r="CW9" s="407"/>
      <c r="CX9" s="407"/>
      <c r="CY9" s="407"/>
      <c r="CZ9" s="407"/>
      <c r="DA9" s="408"/>
      <c r="DB9" s="406">
        <v>12.7</v>
      </c>
      <c r="DC9" s="407"/>
      <c r="DD9" s="407"/>
      <c r="DE9" s="407"/>
      <c r="DF9" s="407"/>
      <c r="DG9" s="407"/>
      <c r="DH9" s="407"/>
      <c r="DI9" s="408"/>
    </row>
    <row r="10" spans="1:119" ht="18.75" customHeight="1" thickBot="1" x14ac:dyDescent="0.2">
      <c r="A10" s="181"/>
      <c r="B10" s="403"/>
      <c r="C10" s="404"/>
      <c r="D10" s="404"/>
      <c r="E10" s="404"/>
      <c r="F10" s="404"/>
      <c r="G10" s="404"/>
      <c r="H10" s="404"/>
      <c r="I10" s="404"/>
      <c r="J10" s="404"/>
      <c r="K10" s="452"/>
      <c r="L10" s="459" t="s">
        <v>120</v>
      </c>
      <c r="M10" s="439"/>
      <c r="N10" s="439"/>
      <c r="O10" s="439"/>
      <c r="P10" s="439"/>
      <c r="Q10" s="440"/>
      <c r="R10" s="460">
        <v>31178</v>
      </c>
      <c r="S10" s="461"/>
      <c r="T10" s="461"/>
      <c r="U10" s="461"/>
      <c r="V10" s="462"/>
      <c r="W10" s="397"/>
      <c r="X10" s="398"/>
      <c r="Y10" s="398"/>
      <c r="Z10" s="398"/>
      <c r="AA10" s="398"/>
      <c r="AB10" s="398"/>
      <c r="AC10" s="398"/>
      <c r="AD10" s="398"/>
      <c r="AE10" s="398"/>
      <c r="AF10" s="398"/>
      <c r="AG10" s="398"/>
      <c r="AH10" s="398"/>
      <c r="AI10" s="398"/>
      <c r="AJ10" s="398"/>
      <c r="AK10" s="398"/>
      <c r="AL10" s="401"/>
      <c r="AM10" s="438" t="s">
        <v>121</v>
      </c>
      <c r="AN10" s="439"/>
      <c r="AO10" s="439"/>
      <c r="AP10" s="439"/>
      <c r="AQ10" s="439"/>
      <c r="AR10" s="439"/>
      <c r="AS10" s="439"/>
      <c r="AT10" s="440"/>
      <c r="AU10" s="441" t="s">
        <v>122</v>
      </c>
      <c r="AV10" s="442"/>
      <c r="AW10" s="442"/>
      <c r="AX10" s="442"/>
      <c r="AY10" s="443" t="s">
        <v>123</v>
      </c>
      <c r="AZ10" s="444"/>
      <c r="BA10" s="444"/>
      <c r="BB10" s="444"/>
      <c r="BC10" s="444"/>
      <c r="BD10" s="444"/>
      <c r="BE10" s="444"/>
      <c r="BF10" s="444"/>
      <c r="BG10" s="444"/>
      <c r="BH10" s="444"/>
      <c r="BI10" s="444"/>
      <c r="BJ10" s="444"/>
      <c r="BK10" s="444"/>
      <c r="BL10" s="444"/>
      <c r="BM10" s="445"/>
      <c r="BN10" s="409">
        <v>73</v>
      </c>
      <c r="BO10" s="410"/>
      <c r="BP10" s="410"/>
      <c r="BQ10" s="410"/>
      <c r="BR10" s="410"/>
      <c r="BS10" s="410"/>
      <c r="BT10" s="410"/>
      <c r="BU10" s="411"/>
      <c r="BV10" s="409">
        <v>140795</v>
      </c>
      <c r="BW10" s="410"/>
      <c r="BX10" s="410"/>
      <c r="BY10" s="410"/>
      <c r="BZ10" s="410"/>
      <c r="CA10" s="410"/>
      <c r="CB10" s="410"/>
      <c r="CC10" s="41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3"/>
      <c r="C11" s="404"/>
      <c r="D11" s="404"/>
      <c r="E11" s="404"/>
      <c r="F11" s="404"/>
      <c r="G11" s="404"/>
      <c r="H11" s="404"/>
      <c r="I11" s="404"/>
      <c r="J11" s="404"/>
      <c r="K11" s="452"/>
      <c r="L11" s="463" t="s">
        <v>125</v>
      </c>
      <c r="M11" s="464"/>
      <c r="N11" s="464"/>
      <c r="O11" s="464"/>
      <c r="P11" s="464"/>
      <c r="Q11" s="465"/>
      <c r="R11" s="466" t="s">
        <v>126</v>
      </c>
      <c r="S11" s="467"/>
      <c r="T11" s="467"/>
      <c r="U11" s="467"/>
      <c r="V11" s="468"/>
      <c r="W11" s="397"/>
      <c r="X11" s="398"/>
      <c r="Y11" s="398"/>
      <c r="Z11" s="398"/>
      <c r="AA11" s="398"/>
      <c r="AB11" s="398"/>
      <c r="AC11" s="398"/>
      <c r="AD11" s="398"/>
      <c r="AE11" s="398"/>
      <c r="AF11" s="398"/>
      <c r="AG11" s="398"/>
      <c r="AH11" s="398"/>
      <c r="AI11" s="398"/>
      <c r="AJ11" s="398"/>
      <c r="AK11" s="398"/>
      <c r="AL11" s="401"/>
      <c r="AM11" s="438" t="s">
        <v>127</v>
      </c>
      <c r="AN11" s="439"/>
      <c r="AO11" s="439"/>
      <c r="AP11" s="439"/>
      <c r="AQ11" s="439"/>
      <c r="AR11" s="439"/>
      <c r="AS11" s="439"/>
      <c r="AT11" s="440"/>
      <c r="AU11" s="441" t="s">
        <v>128</v>
      </c>
      <c r="AV11" s="442"/>
      <c r="AW11" s="442"/>
      <c r="AX11" s="442"/>
      <c r="AY11" s="443" t="s">
        <v>129</v>
      </c>
      <c r="AZ11" s="444"/>
      <c r="BA11" s="444"/>
      <c r="BB11" s="444"/>
      <c r="BC11" s="444"/>
      <c r="BD11" s="444"/>
      <c r="BE11" s="444"/>
      <c r="BF11" s="444"/>
      <c r="BG11" s="444"/>
      <c r="BH11" s="444"/>
      <c r="BI11" s="444"/>
      <c r="BJ11" s="444"/>
      <c r="BK11" s="444"/>
      <c r="BL11" s="444"/>
      <c r="BM11" s="445"/>
      <c r="BN11" s="409">
        <v>0</v>
      </c>
      <c r="BO11" s="410"/>
      <c r="BP11" s="410"/>
      <c r="BQ11" s="410"/>
      <c r="BR11" s="410"/>
      <c r="BS11" s="410"/>
      <c r="BT11" s="410"/>
      <c r="BU11" s="411"/>
      <c r="BV11" s="409">
        <v>3100</v>
      </c>
      <c r="BW11" s="410"/>
      <c r="BX11" s="410"/>
      <c r="BY11" s="410"/>
      <c r="BZ11" s="410"/>
      <c r="CA11" s="410"/>
      <c r="CB11" s="410"/>
      <c r="CC11" s="411"/>
      <c r="CD11" s="412" t="s">
        <v>130</v>
      </c>
      <c r="CE11" s="413"/>
      <c r="CF11" s="413"/>
      <c r="CG11" s="413"/>
      <c r="CH11" s="413"/>
      <c r="CI11" s="413"/>
      <c r="CJ11" s="413"/>
      <c r="CK11" s="413"/>
      <c r="CL11" s="413"/>
      <c r="CM11" s="413"/>
      <c r="CN11" s="413"/>
      <c r="CO11" s="413"/>
      <c r="CP11" s="413"/>
      <c r="CQ11" s="413"/>
      <c r="CR11" s="413"/>
      <c r="CS11" s="414"/>
      <c r="CT11" s="449" t="s">
        <v>131</v>
      </c>
      <c r="CU11" s="450"/>
      <c r="CV11" s="450"/>
      <c r="CW11" s="450"/>
      <c r="CX11" s="450"/>
      <c r="CY11" s="450"/>
      <c r="CZ11" s="450"/>
      <c r="DA11" s="451"/>
      <c r="DB11" s="449" t="s">
        <v>132</v>
      </c>
      <c r="DC11" s="450"/>
      <c r="DD11" s="450"/>
      <c r="DE11" s="450"/>
      <c r="DF11" s="450"/>
      <c r="DG11" s="450"/>
      <c r="DH11" s="450"/>
      <c r="DI11" s="451"/>
    </row>
    <row r="12" spans="1:119" ht="18.75" customHeight="1" x14ac:dyDescent="0.15">
      <c r="A12" s="181"/>
      <c r="B12" s="469" t="s">
        <v>133</v>
      </c>
      <c r="C12" s="470"/>
      <c r="D12" s="470"/>
      <c r="E12" s="470"/>
      <c r="F12" s="470"/>
      <c r="G12" s="470"/>
      <c r="H12" s="470"/>
      <c r="I12" s="470"/>
      <c r="J12" s="470"/>
      <c r="K12" s="471"/>
      <c r="L12" s="478" t="s">
        <v>134</v>
      </c>
      <c r="M12" s="479"/>
      <c r="N12" s="479"/>
      <c r="O12" s="479"/>
      <c r="P12" s="479"/>
      <c r="Q12" s="480"/>
      <c r="R12" s="481">
        <v>28244</v>
      </c>
      <c r="S12" s="482"/>
      <c r="T12" s="482"/>
      <c r="U12" s="482"/>
      <c r="V12" s="483"/>
      <c r="W12" s="484" t="s">
        <v>1</v>
      </c>
      <c r="X12" s="442"/>
      <c r="Y12" s="442"/>
      <c r="Z12" s="442"/>
      <c r="AA12" s="442"/>
      <c r="AB12" s="485"/>
      <c r="AC12" s="486" t="s">
        <v>135</v>
      </c>
      <c r="AD12" s="487"/>
      <c r="AE12" s="487"/>
      <c r="AF12" s="487"/>
      <c r="AG12" s="488"/>
      <c r="AH12" s="486" t="s">
        <v>136</v>
      </c>
      <c r="AI12" s="487"/>
      <c r="AJ12" s="487"/>
      <c r="AK12" s="487"/>
      <c r="AL12" s="489"/>
      <c r="AM12" s="438" t="s">
        <v>137</v>
      </c>
      <c r="AN12" s="439"/>
      <c r="AO12" s="439"/>
      <c r="AP12" s="439"/>
      <c r="AQ12" s="439"/>
      <c r="AR12" s="439"/>
      <c r="AS12" s="439"/>
      <c r="AT12" s="440"/>
      <c r="AU12" s="441" t="s">
        <v>122</v>
      </c>
      <c r="AV12" s="442"/>
      <c r="AW12" s="442"/>
      <c r="AX12" s="442"/>
      <c r="AY12" s="443" t="s">
        <v>138</v>
      </c>
      <c r="AZ12" s="444"/>
      <c r="BA12" s="444"/>
      <c r="BB12" s="444"/>
      <c r="BC12" s="444"/>
      <c r="BD12" s="444"/>
      <c r="BE12" s="444"/>
      <c r="BF12" s="444"/>
      <c r="BG12" s="444"/>
      <c r="BH12" s="444"/>
      <c r="BI12" s="444"/>
      <c r="BJ12" s="444"/>
      <c r="BK12" s="444"/>
      <c r="BL12" s="444"/>
      <c r="BM12" s="445"/>
      <c r="BN12" s="409">
        <v>291348</v>
      </c>
      <c r="BO12" s="410"/>
      <c r="BP12" s="410"/>
      <c r="BQ12" s="410"/>
      <c r="BR12" s="410"/>
      <c r="BS12" s="410"/>
      <c r="BT12" s="410"/>
      <c r="BU12" s="411"/>
      <c r="BV12" s="409">
        <v>0</v>
      </c>
      <c r="BW12" s="410"/>
      <c r="BX12" s="410"/>
      <c r="BY12" s="410"/>
      <c r="BZ12" s="410"/>
      <c r="CA12" s="410"/>
      <c r="CB12" s="410"/>
      <c r="CC12" s="411"/>
      <c r="CD12" s="412" t="s">
        <v>139</v>
      </c>
      <c r="CE12" s="413"/>
      <c r="CF12" s="413"/>
      <c r="CG12" s="413"/>
      <c r="CH12" s="413"/>
      <c r="CI12" s="413"/>
      <c r="CJ12" s="413"/>
      <c r="CK12" s="413"/>
      <c r="CL12" s="413"/>
      <c r="CM12" s="413"/>
      <c r="CN12" s="413"/>
      <c r="CO12" s="413"/>
      <c r="CP12" s="413"/>
      <c r="CQ12" s="413"/>
      <c r="CR12" s="413"/>
      <c r="CS12" s="414"/>
      <c r="CT12" s="449" t="s">
        <v>140</v>
      </c>
      <c r="CU12" s="450"/>
      <c r="CV12" s="450"/>
      <c r="CW12" s="450"/>
      <c r="CX12" s="450"/>
      <c r="CY12" s="450"/>
      <c r="CZ12" s="450"/>
      <c r="DA12" s="451"/>
      <c r="DB12" s="449" t="s">
        <v>131</v>
      </c>
      <c r="DC12" s="450"/>
      <c r="DD12" s="450"/>
      <c r="DE12" s="450"/>
      <c r="DF12" s="450"/>
      <c r="DG12" s="450"/>
      <c r="DH12" s="450"/>
      <c r="DI12" s="451"/>
    </row>
    <row r="13" spans="1:119" ht="18.75" customHeight="1" x14ac:dyDescent="0.15">
      <c r="A13" s="181"/>
      <c r="B13" s="472"/>
      <c r="C13" s="473"/>
      <c r="D13" s="473"/>
      <c r="E13" s="473"/>
      <c r="F13" s="473"/>
      <c r="G13" s="473"/>
      <c r="H13" s="473"/>
      <c r="I13" s="473"/>
      <c r="J13" s="473"/>
      <c r="K13" s="474"/>
      <c r="L13" s="190"/>
      <c r="M13" s="500" t="s">
        <v>141</v>
      </c>
      <c r="N13" s="501"/>
      <c r="O13" s="501"/>
      <c r="P13" s="501"/>
      <c r="Q13" s="502"/>
      <c r="R13" s="493">
        <v>27883</v>
      </c>
      <c r="S13" s="494"/>
      <c r="T13" s="494"/>
      <c r="U13" s="494"/>
      <c r="V13" s="495"/>
      <c r="W13" s="425" t="s">
        <v>142</v>
      </c>
      <c r="X13" s="426"/>
      <c r="Y13" s="426"/>
      <c r="Z13" s="426"/>
      <c r="AA13" s="426"/>
      <c r="AB13" s="416"/>
      <c r="AC13" s="460">
        <v>353</v>
      </c>
      <c r="AD13" s="461"/>
      <c r="AE13" s="461"/>
      <c r="AF13" s="461"/>
      <c r="AG13" s="503"/>
      <c r="AH13" s="460">
        <v>379</v>
      </c>
      <c r="AI13" s="461"/>
      <c r="AJ13" s="461"/>
      <c r="AK13" s="461"/>
      <c r="AL13" s="462"/>
      <c r="AM13" s="438" t="s">
        <v>143</v>
      </c>
      <c r="AN13" s="439"/>
      <c r="AO13" s="439"/>
      <c r="AP13" s="439"/>
      <c r="AQ13" s="439"/>
      <c r="AR13" s="439"/>
      <c r="AS13" s="439"/>
      <c r="AT13" s="440"/>
      <c r="AU13" s="441" t="s">
        <v>144</v>
      </c>
      <c r="AV13" s="442"/>
      <c r="AW13" s="442"/>
      <c r="AX13" s="442"/>
      <c r="AY13" s="443" t="s">
        <v>145</v>
      </c>
      <c r="AZ13" s="444"/>
      <c r="BA13" s="444"/>
      <c r="BB13" s="444"/>
      <c r="BC13" s="444"/>
      <c r="BD13" s="444"/>
      <c r="BE13" s="444"/>
      <c r="BF13" s="444"/>
      <c r="BG13" s="444"/>
      <c r="BH13" s="444"/>
      <c r="BI13" s="444"/>
      <c r="BJ13" s="444"/>
      <c r="BK13" s="444"/>
      <c r="BL13" s="444"/>
      <c r="BM13" s="445"/>
      <c r="BN13" s="409">
        <v>-285708</v>
      </c>
      <c r="BO13" s="410"/>
      <c r="BP13" s="410"/>
      <c r="BQ13" s="410"/>
      <c r="BR13" s="410"/>
      <c r="BS13" s="410"/>
      <c r="BT13" s="410"/>
      <c r="BU13" s="411"/>
      <c r="BV13" s="409">
        <v>339970</v>
      </c>
      <c r="BW13" s="410"/>
      <c r="BX13" s="410"/>
      <c r="BY13" s="410"/>
      <c r="BZ13" s="410"/>
      <c r="CA13" s="410"/>
      <c r="CB13" s="410"/>
      <c r="CC13" s="411"/>
      <c r="CD13" s="412" t="s">
        <v>146</v>
      </c>
      <c r="CE13" s="413"/>
      <c r="CF13" s="413"/>
      <c r="CG13" s="413"/>
      <c r="CH13" s="413"/>
      <c r="CI13" s="413"/>
      <c r="CJ13" s="413"/>
      <c r="CK13" s="413"/>
      <c r="CL13" s="413"/>
      <c r="CM13" s="413"/>
      <c r="CN13" s="413"/>
      <c r="CO13" s="413"/>
      <c r="CP13" s="413"/>
      <c r="CQ13" s="413"/>
      <c r="CR13" s="413"/>
      <c r="CS13" s="414"/>
      <c r="CT13" s="406">
        <v>6.3</v>
      </c>
      <c r="CU13" s="407"/>
      <c r="CV13" s="407"/>
      <c r="CW13" s="407"/>
      <c r="CX13" s="407"/>
      <c r="CY13" s="407"/>
      <c r="CZ13" s="407"/>
      <c r="DA13" s="408"/>
      <c r="DB13" s="406">
        <v>6.8</v>
      </c>
      <c r="DC13" s="407"/>
      <c r="DD13" s="407"/>
      <c r="DE13" s="407"/>
      <c r="DF13" s="407"/>
      <c r="DG13" s="407"/>
      <c r="DH13" s="407"/>
      <c r="DI13" s="408"/>
    </row>
    <row r="14" spans="1:119" ht="18.75" customHeight="1" thickBot="1" x14ac:dyDescent="0.2">
      <c r="A14" s="181"/>
      <c r="B14" s="472"/>
      <c r="C14" s="473"/>
      <c r="D14" s="473"/>
      <c r="E14" s="473"/>
      <c r="F14" s="473"/>
      <c r="G14" s="473"/>
      <c r="H14" s="473"/>
      <c r="I14" s="473"/>
      <c r="J14" s="473"/>
      <c r="K14" s="474"/>
      <c r="L14" s="490" t="s">
        <v>147</v>
      </c>
      <c r="M14" s="491"/>
      <c r="N14" s="491"/>
      <c r="O14" s="491"/>
      <c r="P14" s="491"/>
      <c r="Q14" s="492"/>
      <c r="R14" s="493">
        <v>28647</v>
      </c>
      <c r="S14" s="494"/>
      <c r="T14" s="494"/>
      <c r="U14" s="494"/>
      <c r="V14" s="495"/>
      <c r="W14" s="399"/>
      <c r="X14" s="400"/>
      <c r="Y14" s="400"/>
      <c r="Z14" s="400"/>
      <c r="AA14" s="400"/>
      <c r="AB14" s="389"/>
      <c r="AC14" s="496">
        <v>2.6</v>
      </c>
      <c r="AD14" s="497"/>
      <c r="AE14" s="497"/>
      <c r="AF14" s="497"/>
      <c r="AG14" s="498"/>
      <c r="AH14" s="496">
        <v>2.5</v>
      </c>
      <c r="AI14" s="497"/>
      <c r="AJ14" s="497"/>
      <c r="AK14" s="497"/>
      <c r="AL14" s="499"/>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4" t="s">
        <v>148</v>
      </c>
      <c r="CE14" s="505"/>
      <c r="CF14" s="505"/>
      <c r="CG14" s="505"/>
      <c r="CH14" s="505"/>
      <c r="CI14" s="505"/>
      <c r="CJ14" s="505"/>
      <c r="CK14" s="505"/>
      <c r="CL14" s="505"/>
      <c r="CM14" s="505"/>
      <c r="CN14" s="505"/>
      <c r="CO14" s="505"/>
      <c r="CP14" s="505"/>
      <c r="CQ14" s="505"/>
      <c r="CR14" s="505"/>
      <c r="CS14" s="506"/>
      <c r="CT14" s="507">
        <v>28.3</v>
      </c>
      <c r="CU14" s="508"/>
      <c r="CV14" s="508"/>
      <c r="CW14" s="508"/>
      <c r="CX14" s="508"/>
      <c r="CY14" s="508"/>
      <c r="CZ14" s="508"/>
      <c r="DA14" s="509"/>
      <c r="DB14" s="507">
        <v>30.6</v>
      </c>
      <c r="DC14" s="508"/>
      <c r="DD14" s="508"/>
      <c r="DE14" s="508"/>
      <c r="DF14" s="508"/>
      <c r="DG14" s="508"/>
      <c r="DH14" s="508"/>
      <c r="DI14" s="509"/>
    </row>
    <row r="15" spans="1:119" ht="18.75" customHeight="1" x14ac:dyDescent="0.15">
      <c r="A15" s="181"/>
      <c r="B15" s="472"/>
      <c r="C15" s="473"/>
      <c r="D15" s="473"/>
      <c r="E15" s="473"/>
      <c r="F15" s="473"/>
      <c r="G15" s="473"/>
      <c r="H15" s="473"/>
      <c r="I15" s="473"/>
      <c r="J15" s="473"/>
      <c r="K15" s="474"/>
      <c r="L15" s="190"/>
      <c r="M15" s="500" t="s">
        <v>149</v>
      </c>
      <c r="N15" s="501"/>
      <c r="O15" s="501"/>
      <c r="P15" s="501"/>
      <c r="Q15" s="502"/>
      <c r="R15" s="493">
        <v>28340</v>
      </c>
      <c r="S15" s="494"/>
      <c r="T15" s="494"/>
      <c r="U15" s="494"/>
      <c r="V15" s="495"/>
      <c r="W15" s="425" t="s">
        <v>150</v>
      </c>
      <c r="X15" s="426"/>
      <c r="Y15" s="426"/>
      <c r="Z15" s="426"/>
      <c r="AA15" s="426"/>
      <c r="AB15" s="416"/>
      <c r="AC15" s="460">
        <v>3827</v>
      </c>
      <c r="AD15" s="461"/>
      <c r="AE15" s="461"/>
      <c r="AF15" s="461"/>
      <c r="AG15" s="503"/>
      <c r="AH15" s="460">
        <v>4592</v>
      </c>
      <c r="AI15" s="461"/>
      <c r="AJ15" s="461"/>
      <c r="AK15" s="461"/>
      <c r="AL15" s="462"/>
      <c r="AM15" s="438"/>
      <c r="AN15" s="439"/>
      <c r="AO15" s="439"/>
      <c r="AP15" s="439"/>
      <c r="AQ15" s="439"/>
      <c r="AR15" s="439"/>
      <c r="AS15" s="439"/>
      <c r="AT15" s="440"/>
      <c r="AU15" s="441"/>
      <c r="AV15" s="442"/>
      <c r="AW15" s="442"/>
      <c r="AX15" s="442"/>
      <c r="AY15" s="369" t="s">
        <v>151</v>
      </c>
      <c r="AZ15" s="370"/>
      <c r="BA15" s="370"/>
      <c r="BB15" s="370"/>
      <c r="BC15" s="370"/>
      <c r="BD15" s="370"/>
      <c r="BE15" s="370"/>
      <c r="BF15" s="370"/>
      <c r="BG15" s="370"/>
      <c r="BH15" s="370"/>
      <c r="BI15" s="370"/>
      <c r="BJ15" s="370"/>
      <c r="BK15" s="370"/>
      <c r="BL15" s="370"/>
      <c r="BM15" s="371"/>
      <c r="BN15" s="372">
        <v>3426653</v>
      </c>
      <c r="BO15" s="373"/>
      <c r="BP15" s="373"/>
      <c r="BQ15" s="373"/>
      <c r="BR15" s="373"/>
      <c r="BS15" s="373"/>
      <c r="BT15" s="373"/>
      <c r="BU15" s="374"/>
      <c r="BV15" s="372">
        <v>3301633</v>
      </c>
      <c r="BW15" s="373"/>
      <c r="BX15" s="373"/>
      <c r="BY15" s="373"/>
      <c r="BZ15" s="373"/>
      <c r="CA15" s="373"/>
      <c r="CB15" s="373"/>
      <c r="CC15" s="374"/>
      <c r="CD15" s="510" t="s">
        <v>152</v>
      </c>
      <c r="CE15" s="511"/>
      <c r="CF15" s="511"/>
      <c r="CG15" s="511"/>
      <c r="CH15" s="511"/>
      <c r="CI15" s="511"/>
      <c r="CJ15" s="511"/>
      <c r="CK15" s="511"/>
      <c r="CL15" s="511"/>
      <c r="CM15" s="511"/>
      <c r="CN15" s="511"/>
      <c r="CO15" s="511"/>
      <c r="CP15" s="511"/>
      <c r="CQ15" s="511"/>
      <c r="CR15" s="511"/>
      <c r="CS15" s="51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2"/>
      <c r="C16" s="473"/>
      <c r="D16" s="473"/>
      <c r="E16" s="473"/>
      <c r="F16" s="473"/>
      <c r="G16" s="473"/>
      <c r="H16" s="473"/>
      <c r="I16" s="473"/>
      <c r="J16" s="473"/>
      <c r="K16" s="474"/>
      <c r="L16" s="490" t="s">
        <v>153</v>
      </c>
      <c r="M16" s="513"/>
      <c r="N16" s="513"/>
      <c r="O16" s="513"/>
      <c r="P16" s="513"/>
      <c r="Q16" s="514"/>
      <c r="R16" s="515" t="s">
        <v>154</v>
      </c>
      <c r="S16" s="516"/>
      <c r="T16" s="516"/>
      <c r="U16" s="516"/>
      <c r="V16" s="517"/>
      <c r="W16" s="399"/>
      <c r="X16" s="400"/>
      <c r="Y16" s="400"/>
      <c r="Z16" s="400"/>
      <c r="AA16" s="400"/>
      <c r="AB16" s="389"/>
      <c r="AC16" s="496">
        <v>28.4</v>
      </c>
      <c r="AD16" s="497"/>
      <c r="AE16" s="497"/>
      <c r="AF16" s="497"/>
      <c r="AG16" s="498"/>
      <c r="AH16" s="496">
        <v>30.4</v>
      </c>
      <c r="AI16" s="497"/>
      <c r="AJ16" s="497"/>
      <c r="AK16" s="497"/>
      <c r="AL16" s="499"/>
      <c r="AM16" s="438"/>
      <c r="AN16" s="439"/>
      <c r="AO16" s="439"/>
      <c r="AP16" s="439"/>
      <c r="AQ16" s="439"/>
      <c r="AR16" s="439"/>
      <c r="AS16" s="439"/>
      <c r="AT16" s="440"/>
      <c r="AU16" s="441"/>
      <c r="AV16" s="442"/>
      <c r="AW16" s="442"/>
      <c r="AX16" s="442"/>
      <c r="AY16" s="443" t="s">
        <v>155</v>
      </c>
      <c r="AZ16" s="444"/>
      <c r="BA16" s="444"/>
      <c r="BB16" s="444"/>
      <c r="BC16" s="444"/>
      <c r="BD16" s="444"/>
      <c r="BE16" s="444"/>
      <c r="BF16" s="444"/>
      <c r="BG16" s="444"/>
      <c r="BH16" s="444"/>
      <c r="BI16" s="444"/>
      <c r="BJ16" s="444"/>
      <c r="BK16" s="444"/>
      <c r="BL16" s="444"/>
      <c r="BM16" s="445"/>
      <c r="BN16" s="409">
        <v>5690129</v>
      </c>
      <c r="BO16" s="410"/>
      <c r="BP16" s="410"/>
      <c r="BQ16" s="410"/>
      <c r="BR16" s="410"/>
      <c r="BS16" s="410"/>
      <c r="BT16" s="410"/>
      <c r="BU16" s="411"/>
      <c r="BV16" s="409">
        <v>5570644</v>
      </c>
      <c r="BW16" s="410"/>
      <c r="BX16" s="410"/>
      <c r="BY16" s="410"/>
      <c r="BZ16" s="410"/>
      <c r="CA16" s="410"/>
      <c r="CB16" s="410"/>
      <c r="CC16" s="411"/>
      <c r="CD16" s="194"/>
      <c r="CE16" s="523"/>
      <c r="CF16" s="523"/>
      <c r="CG16" s="523"/>
      <c r="CH16" s="523"/>
      <c r="CI16" s="523"/>
      <c r="CJ16" s="523"/>
      <c r="CK16" s="523"/>
      <c r="CL16" s="523"/>
      <c r="CM16" s="523"/>
      <c r="CN16" s="523"/>
      <c r="CO16" s="523"/>
      <c r="CP16" s="523"/>
      <c r="CQ16" s="523"/>
      <c r="CR16" s="523"/>
      <c r="CS16" s="524"/>
      <c r="CT16" s="406"/>
      <c r="CU16" s="407"/>
      <c r="CV16" s="407"/>
      <c r="CW16" s="407"/>
      <c r="CX16" s="407"/>
      <c r="CY16" s="407"/>
      <c r="CZ16" s="407"/>
      <c r="DA16" s="408"/>
      <c r="DB16" s="406"/>
      <c r="DC16" s="407"/>
      <c r="DD16" s="407"/>
      <c r="DE16" s="407"/>
      <c r="DF16" s="407"/>
      <c r="DG16" s="407"/>
      <c r="DH16" s="407"/>
      <c r="DI16" s="408"/>
    </row>
    <row r="17" spans="1:113" ht="18.75" customHeight="1" thickBot="1" x14ac:dyDescent="0.2">
      <c r="A17" s="181"/>
      <c r="B17" s="475"/>
      <c r="C17" s="476"/>
      <c r="D17" s="476"/>
      <c r="E17" s="476"/>
      <c r="F17" s="476"/>
      <c r="G17" s="476"/>
      <c r="H17" s="476"/>
      <c r="I17" s="476"/>
      <c r="J17" s="476"/>
      <c r="K17" s="477"/>
      <c r="L17" s="195"/>
      <c r="M17" s="520" t="s">
        <v>156</v>
      </c>
      <c r="N17" s="521"/>
      <c r="O17" s="521"/>
      <c r="P17" s="521"/>
      <c r="Q17" s="522"/>
      <c r="R17" s="515" t="s">
        <v>157</v>
      </c>
      <c r="S17" s="516"/>
      <c r="T17" s="516"/>
      <c r="U17" s="516"/>
      <c r="V17" s="517"/>
      <c r="W17" s="425" t="s">
        <v>158</v>
      </c>
      <c r="X17" s="426"/>
      <c r="Y17" s="426"/>
      <c r="Z17" s="426"/>
      <c r="AA17" s="426"/>
      <c r="AB17" s="416"/>
      <c r="AC17" s="460">
        <v>9287</v>
      </c>
      <c r="AD17" s="461"/>
      <c r="AE17" s="461"/>
      <c r="AF17" s="461"/>
      <c r="AG17" s="503"/>
      <c r="AH17" s="460">
        <v>10132</v>
      </c>
      <c r="AI17" s="461"/>
      <c r="AJ17" s="461"/>
      <c r="AK17" s="461"/>
      <c r="AL17" s="462"/>
      <c r="AM17" s="438"/>
      <c r="AN17" s="439"/>
      <c r="AO17" s="439"/>
      <c r="AP17" s="439"/>
      <c r="AQ17" s="439"/>
      <c r="AR17" s="439"/>
      <c r="AS17" s="439"/>
      <c r="AT17" s="440"/>
      <c r="AU17" s="441"/>
      <c r="AV17" s="442"/>
      <c r="AW17" s="442"/>
      <c r="AX17" s="442"/>
      <c r="AY17" s="443" t="s">
        <v>159</v>
      </c>
      <c r="AZ17" s="444"/>
      <c r="BA17" s="444"/>
      <c r="BB17" s="444"/>
      <c r="BC17" s="444"/>
      <c r="BD17" s="444"/>
      <c r="BE17" s="444"/>
      <c r="BF17" s="444"/>
      <c r="BG17" s="444"/>
      <c r="BH17" s="444"/>
      <c r="BI17" s="444"/>
      <c r="BJ17" s="444"/>
      <c r="BK17" s="444"/>
      <c r="BL17" s="444"/>
      <c r="BM17" s="445"/>
      <c r="BN17" s="409">
        <v>4305961</v>
      </c>
      <c r="BO17" s="410"/>
      <c r="BP17" s="410"/>
      <c r="BQ17" s="410"/>
      <c r="BR17" s="410"/>
      <c r="BS17" s="410"/>
      <c r="BT17" s="410"/>
      <c r="BU17" s="411"/>
      <c r="BV17" s="409">
        <v>4143867</v>
      </c>
      <c r="BW17" s="410"/>
      <c r="BX17" s="410"/>
      <c r="BY17" s="410"/>
      <c r="BZ17" s="410"/>
      <c r="CA17" s="410"/>
      <c r="CB17" s="410"/>
      <c r="CC17" s="411"/>
      <c r="CD17" s="194"/>
      <c r="CE17" s="523"/>
      <c r="CF17" s="523"/>
      <c r="CG17" s="523"/>
      <c r="CH17" s="523"/>
      <c r="CI17" s="523"/>
      <c r="CJ17" s="523"/>
      <c r="CK17" s="523"/>
      <c r="CL17" s="523"/>
      <c r="CM17" s="523"/>
      <c r="CN17" s="523"/>
      <c r="CO17" s="523"/>
      <c r="CP17" s="523"/>
      <c r="CQ17" s="523"/>
      <c r="CR17" s="523"/>
      <c r="CS17" s="524"/>
      <c r="CT17" s="406"/>
      <c r="CU17" s="407"/>
      <c r="CV17" s="407"/>
      <c r="CW17" s="407"/>
      <c r="CX17" s="407"/>
      <c r="CY17" s="407"/>
      <c r="CZ17" s="407"/>
      <c r="DA17" s="408"/>
      <c r="DB17" s="406"/>
      <c r="DC17" s="407"/>
      <c r="DD17" s="407"/>
      <c r="DE17" s="407"/>
      <c r="DF17" s="407"/>
      <c r="DG17" s="407"/>
      <c r="DH17" s="407"/>
      <c r="DI17" s="408"/>
    </row>
    <row r="18" spans="1:113" ht="18.75" customHeight="1" thickBot="1" x14ac:dyDescent="0.2">
      <c r="A18" s="181"/>
      <c r="B18" s="531" t="s">
        <v>160</v>
      </c>
      <c r="C18" s="452"/>
      <c r="D18" s="452"/>
      <c r="E18" s="532"/>
      <c r="F18" s="532"/>
      <c r="G18" s="532"/>
      <c r="H18" s="532"/>
      <c r="I18" s="532"/>
      <c r="J18" s="532"/>
      <c r="K18" s="532"/>
      <c r="L18" s="533">
        <v>60.36</v>
      </c>
      <c r="M18" s="533"/>
      <c r="N18" s="533"/>
      <c r="O18" s="533"/>
      <c r="P18" s="533"/>
      <c r="Q18" s="533"/>
      <c r="R18" s="534"/>
      <c r="S18" s="534"/>
      <c r="T18" s="534"/>
      <c r="U18" s="534"/>
      <c r="V18" s="535"/>
      <c r="W18" s="427"/>
      <c r="X18" s="428"/>
      <c r="Y18" s="428"/>
      <c r="Z18" s="428"/>
      <c r="AA18" s="428"/>
      <c r="AB18" s="419"/>
      <c r="AC18" s="536">
        <v>69</v>
      </c>
      <c r="AD18" s="537"/>
      <c r="AE18" s="537"/>
      <c r="AF18" s="537"/>
      <c r="AG18" s="538"/>
      <c r="AH18" s="536">
        <v>67.099999999999994</v>
      </c>
      <c r="AI18" s="537"/>
      <c r="AJ18" s="537"/>
      <c r="AK18" s="537"/>
      <c r="AL18" s="539"/>
      <c r="AM18" s="438"/>
      <c r="AN18" s="439"/>
      <c r="AO18" s="439"/>
      <c r="AP18" s="439"/>
      <c r="AQ18" s="439"/>
      <c r="AR18" s="439"/>
      <c r="AS18" s="439"/>
      <c r="AT18" s="440"/>
      <c r="AU18" s="441"/>
      <c r="AV18" s="442"/>
      <c r="AW18" s="442"/>
      <c r="AX18" s="442"/>
      <c r="AY18" s="443" t="s">
        <v>161</v>
      </c>
      <c r="AZ18" s="444"/>
      <c r="BA18" s="444"/>
      <c r="BB18" s="444"/>
      <c r="BC18" s="444"/>
      <c r="BD18" s="444"/>
      <c r="BE18" s="444"/>
      <c r="BF18" s="444"/>
      <c r="BG18" s="444"/>
      <c r="BH18" s="444"/>
      <c r="BI18" s="444"/>
      <c r="BJ18" s="444"/>
      <c r="BK18" s="444"/>
      <c r="BL18" s="444"/>
      <c r="BM18" s="445"/>
      <c r="BN18" s="409">
        <v>6123214</v>
      </c>
      <c r="BO18" s="410"/>
      <c r="BP18" s="410"/>
      <c r="BQ18" s="410"/>
      <c r="BR18" s="410"/>
      <c r="BS18" s="410"/>
      <c r="BT18" s="410"/>
      <c r="BU18" s="411"/>
      <c r="BV18" s="409">
        <v>5975310</v>
      </c>
      <c r="BW18" s="410"/>
      <c r="BX18" s="410"/>
      <c r="BY18" s="410"/>
      <c r="BZ18" s="410"/>
      <c r="CA18" s="410"/>
      <c r="CB18" s="410"/>
      <c r="CC18" s="411"/>
      <c r="CD18" s="194"/>
      <c r="CE18" s="523"/>
      <c r="CF18" s="523"/>
      <c r="CG18" s="523"/>
      <c r="CH18" s="523"/>
      <c r="CI18" s="523"/>
      <c r="CJ18" s="523"/>
      <c r="CK18" s="523"/>
      <c r="CL18" s="523"/>
      <c r="CM18" s="523"/>
      <c r="CN18" s="523"/>
      <c r="CO18" s="523"/>
      <c r="CP18" s="523"/>
      <c r="CQ18" s="523"/>
      <c r="CR18" s="523"/>
      <c r="CS18" s="524"/>
      <c r="CT18" s="406"/>
      <c r="CU18" s="407"/>
      <c r="CV18" s="407"/>
      <c r="CW18" s="407"/>
      <c r="CX18" s="407"/>
      <c r="CY18" s="407"/>
      <c r="CZ18" s="407"/>
      <c r="DA18" s="408"/>
      <c r="DB18" s="406"/>
      <c r="DC18" s="407"/>
      <c r="DD18" s="407"/>
      <c r="DE18" s="407"/>
      <c r="DF18" s="407"/>
      <c r="DG18" s="407"/>
      <c r="DH18" s="407"/>
      <c r="DI18" s="408"/>
    </row>
    <row r="19" spans="1:113" ht="18.75" customHeight="1" thickBot="1" x14ac:dyDescent="0.2">
      <c r="A19" s="181"/>
      <c r="B19" s="531" t="s">
        <v>162</v>
      </c>
      <c r="C19" s="452"/>
      <c r="D19" s="452"/>
      <c r="E19" s="532"/>
      <c r="F19" s="532"/>
      <c r="G19" s="532"/>
      <c r="H19" s="532"/>
      <c r="I19" s="532"/>
      <c r="J19" s="532"/>
      <c r="K19" s="532"/>
      <c r="L19" s="540">
        <v>473</v>
      </c>
      <c r="M19" s="540"/>
      <c r="N19" s="540"/>
      <c r="O19" s="540"/>
      <c r="P19" s="540"/>
      <c r="Q19" s="540"/>
      <c r="R19" s="541"/>
      <c r="S19" s="541"/>
      <c r="T19" s="541"/>
      <c r="U19" s="541"/>
      <c r="V19" s="542"/>
      <c r="W19" s="366"/>
      <c r="X19" s="367"/>
      <c r="Y19" s="367"/>
      <c r="Z19" s="367"/>
      <c r="AA19" s="367"/>
      <c r="AB19" s="367"/>
      <c r="AC19" s="518"/>
      <c r="AD19" s="518"/>
      <c r="AE19" s="518"/>
      <c r="AF19" s="518"/>
      <c r="AG19" s="518"/>
      <c r="AH19" s="518"/>
      <c r="AI19" s="518"/>
      <c r="AJ19" s="518"/>
      <c r="AK19" s="518"/>
      <c r="AL19" s="519"/>
      <c r="AM19" s="438"/>
      <c r="AN19" s="439"/>
      <c r="AO19" s="439"/>
      <c r="AP19" s="439"/>
      <c r="AQ19" s="439"/>
      <c r="AR19" s="439"/>
      <c r="AS19" s="439"/>
      <c r="AT19" s="440"/>
      <c r="AU19" s="441"/>
      <c r="AV19" s="442"/>
      <c r="AW19" s="442"/>
      <c r="AX19" s="442"/>
      <c r="AY19" s="443" t="s">
        <v>163</v>
      </c>
      <c r="AZ19" s="444"/>
      <c r="BA19" s="444"/>
      <c r="BB19" s="444"/>
      <c r="BC19" s="444"/>
      <c r="BD19" s="444"/>
      <c r="BE19" s="444"/>
      <c r="BF19" s="444"/>
      <c r="BG19" s="444"/>
      <c r="BH19" s="444"/>
      <c r="BI19" s="444"/>
      <c r="BJ19" s="444"/>
      <c r="BK19" s="444"/>
      <c r="BL19" s="444"/>
      <c r="BM19" s="445"/>
      <c r="BN19" s="409">
        <v>7935878</v>
      </c>
      <c r="BO19" s="410"/>
      <c r="BP19" s="410"/>
      <c r="BQ19" s="410"/>
      <c r="BR19" s="410"/>
      <c r="BS19" s="410"/>
      <c r="BT19" s="410"/>
      <c r="BU19" s="411"/>
      <c r="BV19" s="409">
        <v>7698020</v>
      </c>
      <c r="BW19" s="410"/>
      <c r="BX19" s="410"/>
      <c r="BY19" s="410"/>
      <c r="BZ19" s="410"/>
      <c r="CA19" s="410"/>
      <c r="CB19" s="410"/>
      <c r="CC19" s="411"/>
      <c r="CD19" s="194"/>
      <c r="CE19" s="523"/>
      <c r="CF19" s="523"/>
      <c r="CG19" s="523"/>
      <c r="CH19" s="523"/>
      <c r="CI19" s="523"/>
      <c r="CJ19" s="523"/>
      <c r="CK19" s="523"/>
      <c r="CL19" s="523"/>
      <c r="CM19" s="523"/>
      <c r="CN19" s="523"/>
      <c r="CO19" s="523"/>
      <c r="CP19" s="523"/>
      <c r="CQ19" s="523"/>
      <c r="CR19" s="523"/>
      <c r="CS19" s="524"/>
      <c r="CT19" s="406"/>
      <c r="CU19" s="407"/>
      <c r="CV19" s="407"/>
      <c r="CW19" s="407"/>
      <c r="CX19" s="407"/>
      <c r="CY19" s="407"/>
      <c r="CZ19" s="407"/>
      <c r="DA19" s="408"/>
      <c r="DB19" s="406"/>
      <c r="DC19" s="407"/>
      <c r="DD19" s="407"/>
      <c r="DE19" s="407"/>
      <c r="DF19" s="407"/>
      <c r="DG19" s="407"/>
      <c r="DH19" s="407"/>
      <c r="DI19" s="408"/>
    </row>
    <row r="20" spans="1:113" ht="18.75" customHeight="1" thickBot="1" x14ac:dyDescent="0.2">
      <c r="A20" s="181"/>
      <c r="B20" s="531" t="s">
        <v>164</v>
      </c>
      <c r="C20" s="452"/>
      <c r="D20" s="452"/>
      <c r="E20" s="532"/>
      <c r="F20" s="532"/>
      <c r="G20" s="532"/>
      <c r="H20" s="532"/>
      <c r="I20" s="532"/>
      <c r="J20" s="532"/>
      <c r="K20" s="532"/>
      <c r="L20" s="540">
        <v>11781</v>
      </c>
      <c r="M20" s="540"/>
      <c r="N20" s="540"/>
      <c r="O20" s="540"/>
      <c r="P20" s="540"/>
      <c r="Q20" s="540"/>
      <c r="R20" s="541"/>
      <c r="S20" s="541"/>
      <c r="T20" s="541"/>
      <c r="U20" s="541"/>
      <c r="V20" s="542"/>
      <c r="W20" s="427"/>
      <c r="X20" s="428"/>
      <c r="Y20" s="428"/>
      <c r="Z20" s="428"/>
      <c r="AA20" s="428"/>
      <c r="AB20" s="428"/>
      <c r="AC20" s="543"/>
      <c r="AD20" s="543"/>
      <c r="AE20" s="543"/>
      <c r="AF20" s="543"/>
      <c r="AG20" s="543"/>
      <c r="AH20" s="543"/>
      <c r="AI20" s="543"/>
      <c r="AJ20" s="543"/>
      <c r="AK20" s="543"/>
      <c r="AL20" s="544"/>
      <c r="AM20" s="545"/>
      <c r="AN20" s="464"/>
      <c r="AO20" s="464"/>
      <c r="AP20" s="464"/>
      <c r="AQ20" s="464"/>
      <c r="AR20" s="464"/>
      <c r="AS20" s="464"/>
      <c r="AT20" s="465"/>
      <c r="AU20" s="546"/>
      <c r="AV20" s="547"/>
      <c r="AW20" s="547"/>
      <c r="AX20" s="548"/>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94"/>
      <c r="CE20" s="523"/>
      <c r="CF20" s="523"/>
      <c r="CG20" s="523"/>
      <c r="CH20" s="523"/>
      <c r="CI20" s="523"/>
      <c r="CJ20" s="523"/>
      <c r="CK20" s="523"/>
      <c r="CL20" s="523"/>
      <c r="CM20" s="523"/>
      <c r="CN20" s="523"/>
      <c r="CO20" s="523"/>
      <c r="CP20" s="523"/>
      <c r="CQ20" s="523"/>
      <c r="CR20" s="523"/>
      <c r="CS20" s="524"/>
      <c r="CT20" s="406"/>
      <c r="CU20" s="407"/>
      <c r="CV20" s="407"/>
      <c r="CW20" s="407"/>
      <c r="CX20" s="407"/>
      <c r="CY20" s="407"/>
      <c r="CZ20" s="407"/>
      <c r="DA20" s="408"/>
      <c r="DB20" s="406"/>
      <c r="DC20" s="407"/>
      <c r="DD20" s="407"/>
      <c r="DE20" s="407"/>
      <c r="DF20" s="407"/>
      <c r="DG20" s="407"/>
      <c r="DH20" s="407"/>
      <c r="DI20" s="408"/>
    </row>
    <row r="21" spans="1:113" ht="18.75" customHeight="1" thickBot="1" x14ac:dyDescent="0.2">
      <c r="A21" s="181"/>
      <c r="B21" s="549" t="s">
        <v>165</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c r="AY21" s="525"/>
      <c r="AZ21" s="526"/>
      <c r="BA21" s="526"/>
      <c r="BB21" s="526"/>
      <c r="BC21" s="526"/>
      <c r="BD21" s="526"/>
      <c r="BE21" s="526"/>
      <c r="BF21" s="526"/>
      <c r="BG21" s="526"/>
      <c r="BH21" s="526"/>
      <c r="BI21" s="526"/>
      <c r="BJ21" s="526"/>
      <c r="BK21" s="526"/>
      <c r="BL21" s="526"/>
      <c r="BM21" s="527"/>
      <c r="BN21" s="528"/>
      <c r="BO21" s="529"/>
      <c r="BP21" s="529"/>
      <c r="BQ21" s="529"/>
      <c r="BR21" s="529"/>
      <c r="BS21" s="529"/>
      <c r="BT21" s="529"/>
      <c r="BU21" s="530"/>
      <c r="BV21" s="528"/>
      <c r="BW21" s="529"/>
      <c r="BX21" s="529"/>
      <c r="BY21" s="529"/>
      <c r="BZ21" s="529"/>
      <c r="CA21" s="529"/>
      <c r="CB21" s="529"/>
      <c r="CC21" s="530"/>
      <c r="CD21" s="194"/>
      <c r="CE21" s="523"/>
      <c r="CF21" s="523"/>
      <c r="CG21" s="523"/>
      <c r="CH21" s="523"/>
      <c r="CI21" s="523"/>
      <c r="CJ21" s="523"/>
      <c r="CK21" s="523"/>
      <c r="CL21" s="523"/>
      <c r="CM21" s="523"/>
      <c r="CN21" s="523"/>
      <c r="CO21" s="523"/>
      <c r="CP21" s="523"/>
      <c r="CQ21" s="523"/>
      <c r="CR21" s="523"/>
      <c r="CS21" s="524"/>
      <c r="CT21" s="406"/>
      <c r="CU21" s="407"/>
      <c r="CV21" s="407"/>
      <c r="CW21" s="407"/>
      <c r="CX21" s="407"/>
      <c r="CY21" s="407"/>
      <c r="CZ21" s="407"/>
      <c r="DA21" s="408"/>
      <c r="DB21" s="406"/>
      <c r="DC21" s="407"/>
      <c r="DD21" s="407"/>
      <c r="DE21" s="407"/>
      <c r="DF21" s="407"/>
      <c r="DG21" s="407"/>
      <c r="DH21" s="407"/>
      <c r="DI21" s="408"/>
    </row>
    <row r="22" spans="1:113" ht="18.75" customHeight="1" x14ac:dyDescent="0.15">
      <c r="A22" s="181"/>
      <c r="B22" s="579" t="s">
        <v>166</v>
      </c>
      <c r="C22" s="553"/>
      <c r="D22" s="554"/>
      <c r="E22" s="421" t="s">
        <v>1</v>
      </c>
      <c r="F22" s="426"/>
      <c r="G22" s="426"/>
      <c r="H22" s="426"/>
      <c r="I22" s="426"/>
      <c r="J22" s="426"/>
      <c r="K22" s="416"/>
      <c r="L22" s="421" t="s">
        <v>167</v>
      </c>
      <c r="M22" s="426"/>
      <c r="N22" s="426"/>
      <c r="O22" s="426"/>
      <c r="P22" s="416"/>
      <c r="Q22" s="584" t="s">
        <v>168</v>
      </c>
      <c r="R22" s="585"/>
      <c r="S22" s="585"/>
      <c r="T22" s="585"/>
      <c r="U22" s="585"/>
      <c r="V22" s="586"/>
      <c r="W22" s="552" t="s">
        <v>169</v>
      </c>
      <c r="X22" s="553"/>
      <c r="Y22" s="554"/>
      <c r="Z22" s="421" t="s">
        <v>1</v>
      </c>
      <c r="AA22" s="426"/>
      <c r="AB22" s="426"/>
      <c r="AC22" s="426"/>
      <c r="AD22" s="426"/>
      <c r="AE22" s="426"/>
      <c r="AF22" s="426"/>
      <c r="AG22" s="416"/>
      <c r="AH22" s="590" t="s">
        <v>170</v>
      </c>
      <c r="AI22" s="426"/>
      <c r="AJ22" s="426"/>
      <c r="AK22" s="426"/>
      <c r="AL22" s="416"/>
      <c r="AM22" s="590" t="s">
        <v>171</v>
      </c>
      <c r="AN22" s="591"/>
      <c r="AO22" s="591"/>
      <c r="AP22" s="591"/>
      <c r="AQ22" s="591"/>
      <c r="AR22" s="592"/>
      <c r="AS22" s="584" t="s">
        <v>168</v>
      </c>
      <c r="AT22" s="585"/>
      <c r="AU22" s="585"/>
      <c r="AV22" s="585"/>
      <c r="AW22" s="585"/>
      <c r="AX22" s="596"/>
      <c r="AY22" s="369" t="s">
        <v>172</v>
      </c>
      <c r="AZ22" s="370"/>
      <c r="BA22" s="370"/>
      <c r="BB22" s="370"/>
      <c r="BC22" s="370"/>
      <c r="BD22" s="370"/>
      <c r="BE22" s="370"/>
      <c r="BF22" s="370"/>
      <c r="BG22" s="370"/>
      <c r="BH22" s="370"/>
      <c r="BI22" s="370"/>
      <c r="BJ22" s="370"/>
      <c r="BK22" s="370"/>
      <c r="BL22" s="370"/>
      <c r="BM22" s="371"/>
      <c r="BN22" s="372">
        <v>8239072</v>
      </c>
      <c r="BO22" s="373"/>
      <c r="BP22" s="373"/>
      <c r="BQ22" s="373"/>
      <c r="BR22" s="373"/>
      <c r="BS22" s="373"/>
      <c r="BT22" s="373"/>
      <c r="BU22" s="374"/>
      <c r="BV22" s="372">
        <v>8672535</v>
      </c>
      <c r="BW22" s="373"/>
      <c r="BX22" s="373"/>
      <c r="BY22" s="373"/>
      <c r="BZ22" s="373"/>
      <c r="CA22" s="373"/>
      <c r="CB22" s="373"/>
      <c r="CC22" s="374"/>
      <c r="CD22" s="194"/>
      <c r="CE22" s="523"/>
      <c r="CF22" s="523"/>
      <c r="CG22" s="523"/>
      <c r="CH22" s="523"/>
      <c r="CI22" s="523"/>
      <c r="CJ22" s="523"/>
      <c r="CK22" s="523"/>
      <c r="CL22" s="523"/>
      <c r="CM22" s="523"/>
      <c r="CN22" s="523"/>
      <c r="CO22" s="523"/>
      <c r="CP22" s="523"/>
      <c r="CQ22" s="523"/>
      <c r="CR22" s="523"/>
      <c r="CS22" s="524"/>
      <c r="CT22" s="406"/>
      <c r="CU22" s="407"/>
      <c r="CV22" s="407"/>
      <c r="CW22" s="407"/>
      <c r="CX22" s="407"/>
      <c r="CY22" s="407"/>
      <c r="CZ22" s="407"/>
      <c r="DA22" s="408"/>
      <c r="DB22" s="406"/>
      <c r="DC22" s="407"/>
      <c r="DD22" s="407"/>
      <c r="DE22" s="407"/>
      <c r="DF22" s="407"/>
      <c r="DG22" s="407"/>
      <c r="DH22" s="407"/>
      <c r="DI22" s="408"/>
    </row>
    <row r="23" spans="1:113" ht="18.75" customHeight="1" x14ac:dyDescent="0.15">
      <c r="A23" s="181"/>
      <c r="B23" s="580"/>
      <c r="C23" s="556"/>
      <c r="D23" s="557"/>
      <c r="E23" s="395"/>
      <c r="F23" s="400"/>
      <c r="G23" s="400"/>
      <c r="H23" s="400"/>
      <c r="I23" s="400"/>
      <c r="J23" s="400"/>
      <c r="K23" s="389"/>
      <c r="L23" s="395"/>
      <c r="M23" s="400"/>
      <c r="N23" s="400"/>
      <c r="O23" s="400"/>
      <c r="P23" s="389"/>
      <c r="Q23" s="587"/>
      <c r="R23" s="588"/>
      <c r="S23" s="588"/>
      <c r="T23" s="588"/>
      <c r="U23" s="588"/>
      <c r="V23" s="589"/>
      <c r="W23" s="555"/>
      <c r="X23" s="556"/>
      <c r="Y23" s="557"/>
      <c r="Z23" s="395"/>
      <c r="AA23" s="400"/>
      <c r="AB23" s="400"/>
      <c r="AC23" s="400"/>
      <c r="AD23" s="400"/>
      <c r="AE23" s="400"/>
      <c r="AF23" s="400"/>
      <c r="AG23" s="389"/>
      <c r="AH23" s="395"/>
      <c r="AI23" s="400"/>
      <c r="AJ23" s="400"/>
      <c r="AK23" s="400"/>
      <c r="AL23" s="389"/>
      <c r="AM23" s="593"/>
      <c r="AN23" s="594"/>
      <c r="AO23" s="594"/>
      <c r="AP23" s="594"/>
      <c r="AQ23" s="594"/>
      <c r="AR23" s="595"/>
      <c r="AS23" s="587"/>
      <c r="AT23" s="588"/>
      <c r="AU23" s="588"/>
      <c r="AV23" s="588"/>
      <c r="AW23" s="588"/>
      <c r="AX23" s="597"/>
      <c r="AY23" s="443" t="s">
        <v>173</v>
      </c>
      <c r="AZ23" s="444"/>
      <c r="BA23" s="444"/>
      <c r="BB23" s="444"/>
      <c r="BC23" s="444"/>
      <c r="BD23" s="444"/>
      <c r="BE23" s="444"/>
      <c r="BF23" s="444"/>
      <c r="BG23" s="444"/>
      <c r="BH23" s="444"/>
      <c r="BI23" s="444"/>
      <c r="BJ23" s="444"/>
      <c r="BK23" s="444"/>
      <c r="BL23" s="444"/>
      <c r="BM23" s="445"/>
      <c r="BN23" s="409">
        <v>4107785</v>
      </c>
      <c r="BO23" s="410"/>
      <c r="BP23" s="410"/>
      <c r="BQ23" s="410"/>
      <c r="BR23" s="410"/>
      <c r="BS23" s="410"/>
      <c r="BT23" s="410"/>
      <c r="BU23" s="411"/>
      <c r="BV23" s="409">
        <v>4279698</v>
      </c>
      <c r="BW23" s="410"/>
      <c r="BX23" s="410"/>
      <c r="BY23" s="410"/>
      <c r="BZ23" s="410"/>
      <c r="CA23" s="410"/>
      <c r="CB23" s="410"/>
      <c r="CC23" s="411"/>
      <c r="CD23" s="194"/>
      <c r="CE23" s="523"/>
      <c r="CF23" s="523"/>
      <c r="CG23" s="523"/>
      <c r="CH23" s="523"/>
      <c r="CI23" s="523"/>
      <c r="CJ23" s="523"/>
      <c r="CK23" s="523"/>
      <c r="CL23" s="523"/>
      <c r="CM23" s="523"/>
      <c r="CN23" s="523"/>
      <c r="CO23" s="523"/>
      <c r="CP23" s="523"/>
      <c r="CQ23" s="523"/>
      <c r="CR23" s="523"/>
      <c r="CS23" s="524"/>
      <c r="CT23" s="406"/>
      <c r="CU23" s="407"/>
      <c r="CV23" s="407"/>
      <c r="CW23" s="407"/>
      <c r="CX23" s="407"/>
      <c r="CY23" s="407"/>
      <c r="CZ23" s="407"/>
      <c r="DA23" s="408"/>
      <c r="DB23" s="406"/>
      <c r="DC23" s="407"/>
      <c r="DD23" s="407"/>
      <c r="DE23" s="407"/>
      <c r="DF23" s="407"/>
      <c r="DG23" s="407"/>
      <c r="DH23" s="407"/>
      <c r="DI23" s="408"/>
    </row>
    <row r="24" spans="1:113" ht="18.75" customHeight="1" thickBot="1" x14ac:dyDescent="0.2">
      <c r="A24" s="181"/>
      <c r="B24" s="580"/>
      <c r="C24" s="556"/>
      <c r="D24" s="557"/>
      <c r="E24" s="459" t="s">
        <v>174</v>
      </c>
      <c r="F24" s="439"/>
      <c r="G24" s="439"/>
      <c r="H24" s="439"/>
      <c r="I24" s="439"/>
      <c r="J24" s="439"/>
      <c r="K24" s="440"/>
      <c r="L24" s="460">
        <v>1</v>
      </c>
      <c r="M24" s="461"/>
      <c r="N24" s="461"/>
      <c r="O24" s="461"/>
      <c r="P24" s="503"/>
      <c r="Q24" s="460">
        <v>7200</v>
      </c>
      <c r="R24" s="461"/>
      <c r="S24" s="461"/>
      <c r="T24" s="461"/>
      <c r="U24" s="461"/>
      <c r="V24" s="503"/>
      <c r="W24" s="555"/>
      <c r="X24" s="556"/>
      <c r="Y24" s="557"/>
      <c r="Z24" s="459" t="s">
        <v>175</v>
      </c>
      <c r="AA24" s="439"/>
      <c r="AB24" s="439"/>
      <c r="AC24" s="439"/>
      <c r="AD24" s="439"/>
      <c r="AE24" s="439"/>
      <c r="AF24" s="439"/>
      <c r="AG24" s="440"/>
      <c r="AH24" s="460">
        <v>213</v>
      </c>
      <c r="AI24" s="461"/>
      <c r="AJ24" s="461"/>
      <c r="AK24" s="461"/>
      <c r="AL24" s="503"/>
      <c r="AM24" s="460">
        <v>667968</v>
      </c>
      <c r="AN24" s="461"/>
      <c r="AO24" s="461"/>
      <c r="AP24" s="461"/>
      <c r="AQ24" s="461"/>
      <c r="AR24" s="503"/>
      <c r="AS24" s="460">
        <v>3136</v>
      </c>
      <c r="AT24" s="461"/>
      <c r="AU24" s="461"/>
      <c r="AV24" s="461"/>
      <c r="AW24" s="461"/>
      <c r="AX24" s="462"/>
      <c r="AY24" s="525" t="s">
        <v>176</v>
      </c>
      <c r="AZ24" s="526"/>
      <c r="BA24" s="526"/>
      <c r="BB24" s="526"/>
      <c r="BC24" s="526"/>
      <c r="BD24" s="526"/>
      <c r="BE24" s="526"/>
      <c r="BF24" s="526"/>
      <c r="BG24" s="526"/>
      <c r="BH24" s="526"/>
      <c r="BI24" s="526"/>
      <c r="BJ24" s="526"/>
      <c r="BK24" s="526"/>
      <c r="BL24" s="526"/>
      <c r="BM24" s="527"/>
      <c r="BN24" s="409">
        <v>3000601</v>
      </c>
      <c r="BO24" s="410"/>
      <c r="BP24" s="410"/>
      <c r="BQ24" s="410"/>
      <c r="BR24" s="410"/>
      <c r="BS24" s="410"/>
      <c r="BT24" s="410"/>
      <c r="BU24" s="411"/>
      <c r="BV24" s="409">
        <v>3060853</v>
      </c>
      <c r="BW24" s="410"/>
      <c r="BX24" s="410"/>
      <c r="BY24" s="410"/>
      <c r="BZ24" s="410"/>
      <c r="CA24" s="410"/>
      <c r="CB24" s="410"/>
      <c r="CC24" s="411"/>
      <c r="CD24" s="194"/>
      <c r="CE24" s="523"/>
      <c r="CF24" s="523"/>
      <c r="CG24" s="523"/>
      <c r="CH24" s="523"/>
      <c r="CI24" s="523"/>
      <c r="CJ24" s="523"/>
      <c r="CK24" s="523"/>
      <c r="CL24" s="523"/>
      <c r="CM24" s="523"/>
      <c r="CN24" s="523"/>
      <c r="CO24" s="523"/>
      <c r="CP24" s="523"/>
      <c r="CQ24" s="523"/>
      <c r="CR24" s="523"/>
      <c r="CS24" s="524"/>
      <c r="CT24" s="406"/>
      <c r="CU24" s="407"/>
      <c r="CV24" s="407"/>
      <c r="CW24" s="407"/>
      <c r="CX24" s="407"/>
      <c r="CY24" s="407"/>
      <c r="CZ24" s="407"/>
      <c r="DA24" s="408"/>
      <c r="DB24" s="406"/>
      <c r="DC24" s="407"/>
      <c r="DD24" s="407"/>
      <c r="DE24" s="407"/>
      <c r="DF24" s="407"/>
      <c r="DG24" s="407"/>
      <c r="DH24" s="407"/>
      <c r="DI24" s="408"/>
    </row>
    <row r="25" spans="1:113" ht="18.75" customHeight="1" x14ac:dyDescent="0.15">
      <c r="A25" s="181"/>
      <c r="B25" s="580"/>
      <c r="C25" s="556"/>
      <c r="D25" s="557"/>
      <c r="E25" s="459" t="s">
        <v>177</v>
      </c>
      <c r="F25" s="439"/>
      <c r="G25" s="439"/>
      <c r="H25" s="439"/>
      <c r="I25" s="439"/>
      <c r="J25" s="439"/>
      <c r="K25" s="440"/>
      <c r="L25" s="460">
        <v>1</v>
      </c>
      <c r="M25" s="461"/>
      <c r="N25" s="461"/>
      <c r="O25" s="461"/>
      <c r="P25" s="503"/>
      <c r="Q25" s="460">
        <v>6130</v>
      </c>
      <c r="R25" s="461"/>
      <c r="S25" s="461"/>
      <c r="T25" s="461"/>
      <c r="U25" s="461"/>
      <c r="V25" s="503"/>
      <c r="W25" s="555"/>
      <c r="X25" s="556"/>
      <c r="Y25" s="557"/>
      <c r="Z25" s="459" t="s">
        <v>178</v>
      </c>
      <c r="AA25" s="439"/>
      <c r="AB25" s="439"/>
      <c r="AC25" s="439"/>
      <c r="AD25" s="439"/>
      <c r="AE25" s="439"/>
      <c r="AF25" s="439"/>
      <c r="AG25" s="440"/>
      <c r="AH25" s="460" t="s">
        <v>140</v>
      </c>
      <c r="AI25" s="461"/>
      <c r="AJ25" s="461"/>
      <c r="AK25" s="461"/>
      <c r="AL25" s="503"/>
      <c r="AM25" s="460" t="s">
        <v>140</v>
      </c>
      <c r="AN25" s="461"/>
      <c r="AO25" s="461"/>
      <c r="AP25" s="461"/>
      <c r="AQ25" s="461"/>
      <c r="AR25" s="503"/>
      <c r="AS25" s="460" t="s">
        <v>140</v>
      </c>
      <c r="AT25" s="461"/>
      <c r="AU25" s="461"/>
      <c r="AV25" s="461"/>
      <c r="AW25" s="461"/>
      <c r="AX25" s="462"/>
      <c r="AY25" s="369" t="s">
        <v>179</v>
      </c>
      <c r="AZ25" s="370"/>
      <c r="BA25" s="370"/>
      <c r="BB25" s="370"/>
      <c r="BC25" s="370"/>
      <c r="BD25" s="370"/>
      <c r="BE25" s="370"/>
      <c r="BF25" s="370"/>
      <c r="BG25" s="370"/>
      <c r="BH25" s="370"/>
      <c r="BI25" s="370"/>
      <c r="BJ25" s="370"/>
      <c r="BK25" s="370"/>
      <c r="BL25" s="370"/>
      <c r="BM25" s="371"/>
      <c r="BN25" s="372">
        <v>67641</v>
      </c>
      <c r="BO25" s="373"/>
      <c r="BP25" s="373"/>
      <c r="BQ25" s="373"/>
      <c r="BR25" s="373"/>
      <c r="BS25" s="373"/>
      <c r="BT25" s="373"/>
      <c r="BU25" s="374"/>
      <c r="BV25" s="372">
        <v>165198</v>
      </c>
      <c r="BW25" s="373"/>
      <c r="BX25" s="373"/>
      <c r="BY25" s="373"/>
      <c r="BZ25" s="373"/>
      <c r="CA25" s="373"/>
      <c r="CB25" s="373"/>
      <c r="CC25" s="374"/>
      <c r="CD25" s="194"/>
      <c r="CE25" s="523"/>
      <c r="CF25" s="523"/>
      <c r="CG25" s="523"/>
      <c r="CH25" s="523"/>
      <c r="CI25" s="523"/>
      <c r="CJ25" s="523"/>
      <c r="CK25" s="523"/>
      <c r="CL25" s="523"/>
      <c r="CM25" s="523"/>
      <c r="CN25" s="523"/>
      <c r="CO25" s="523"/>
      <c r="CP25" s="523"/>
      <c r="CQ25" s="523"/>
      <c r="CR25" s="523"/>
      <c r="CS25" s="524"/>
      <c r="CT25" s="406"/>
      <c r="CU25" s="407"/>
      <c r="CV25" s="407"/>
      <c r="CW25" s="407"/>
      <c r="CX25" s="407"/>
      <c r="CY25" s="407"/>
      <c r="CZ25" s="407"/>
      <c r="DA25" s="408"/>
      <c r="DB25" s="406"/>
      <c r="DC25" s="407"/>
      <c r="DD25" s="407"/>
      <c r="DE25" s="407"/>
      <c r="DF25" s="407"/>
      <c r="DG25" s="407"/>
      <c r="DH25" s="407"/>
      <c r="DI25" s="408"/>
    </row>
    <row r="26" spans="1:113" ht="18.75" customHeight="1" x14ac:dyDescent="0.15">
      <c r="A26" s="181"/>
      <c r="B26" s="580"/>
      <c r="C26" s="556"/>
      <c r="D26" s="557"/>
      <c r="E26" s="459" t="s">
        <v>180</v>
      </c>
      <c r="F26" s="439"/>
      <c r="G26" s="439"/>
      <c r="H26" s="439"/>
      <c r="I26" s="439"/>
      <c r="J26" s="439"/>
      <c r="K26" s="440"/>
      <c r="L26" s="460">
        <v>1</v>
      </c>
      <c r="M26" s="461"/>
      <c r="N26" s="461"/>
      <c r="O26" s="461"/>
      <c r="P26" s="503"/>
      <c r="Q26" s="460">
        <v>5800</v>
      </c>
      <c r="R26" s="461"/>
      <c r="S26" s="461"/>
      <c r="T26" s="461"/>
      <c r="U26" s="461"/>
      <c r="V26" s="503"/>
      <c r="W26" s="555"/>
      <c r="X26" s="556"/>
      <c r="Y26" s="557"/>
      <c r="Z26" s="459" t="s">
        <v>181</v>
      </c>
      <c r="AA26" s="561"/>
      <c r="AB26" s="561"/>
      <c r="AC26" s="561"/>
      <c r="AD26" s="561"/>
      <c r="AE26" s="561"/>
      <c r="AF26" s="561"/>
      <c r="AG26" s="562"/>
      <c r="AH26" s="460">
        <v>18</v>
      </c>
      <c r="AI26" s="461"/>
      <c r="AJ26" s="461"/>
      <c r="AK26" s="461"/>
      <c r="AL26" s="503"/>
      <c r="AM26" s="460">
        <v>59364</v>
      </c>
      <c r="AN26" s="461"/>
      <c r="AO26" s="461"/>
      <c r="AP26" s="461"/>
      <c r="AQ26" s="461"/>
      <c r="AR26" s="503"/>
      <c r="AS26" s="460">
        <v>3298</v>
      </c>
      <c r="AT26" s="461"/>
      <c r="AU26" s="461"/>
      <c r="AV26" s="461"/>
      <c r="AW26" s="461"/>
      <c r="AX26" s="462"/>
      <c r="AY26" s="412" t="s">
        <v>182</v>
      </c>
      <c r="AZ26" s="413"/>
      <c r="BA26" s="413"/>
      <c r="BB26" s="413"/>
      <c r="BC26" s="413"/>
      <c r="BD26" s="413"/>
      <c r="BE26" s="413"/>
      <c r="BF26" s="413"/>
      <c r="BG26" s="413"/>
      <c r="BH26" s="413"/>
      <c r="BI26" s="413"/>
      <c r="BJ26" s="413"/>
      <c r="BK26" s="413"/>
      <c r="BL26" s="413"/>
      <c r="BM26" s="414"/>
      <c r="BN26" s="409" t="s">
        <v>140</v>
      </c>
      <c r="BO26" s="410"/>
      <c r="BP26" s="410"/>
      <c r="BQ26" s="410"/>
      <c r="BR26" s="410"/>
      <c r="BS26" s="410"/>
      <c r="BT26" s="410"/>
      <c r="BU26" s="411"/>
      <c r="BV26" s="409" t="s">
        <v>140</v>
      </c>
      <c r="BW26" s="410"/>
      <c r="BX26" s="410"/>
      <c r="BY26" s="410"/>
      <c r="BZ26" s="410"/>
      <c r="CA26" s="410"/>
      <c r="CB26" s="410"/>
      <c r="CC26" s="411"/>
      <c r="CD26" s="194"/>
      <c r="CE26" s="523"/>
      <c r="CF26" s="523"/>
      <c r="CG26" s="523"/>
      <c r="CH26" s="523"/>
      <c r="CI26" s="523"/>
      <c r="CJ26" s="523"/>
      <c r="CK26" s="523"/>
      <c r="CL26" s="523"/>
      <c r="CM26" s="523"/>
      <c r="CN26" s="523"/>
      <c r="CO26" s="523"/>
      <c r="CP26" s="523"/>
      <c r="CQ26" s="523"/>
      <c r="CR26" s="523"/>
      <c r="CS26" s="524"/>
      <c r="CT26" s="406"/>
      <c r="CU26" s="407"/>
      <c r="CV26" s="407"/>
      <c r="CW26" s="407"/>
      <c r="CX26" s="407"/>
      <c r="CY26" s="407"/>
      <c r="CZ26" s="407"/>
      <c r="DA26" s="408"/>
      <c r="DB26" s="406"/>
      <c r="DC26" s="407"/>
      <c r="DD26" s="407"/>
      <c r="DE26" s="407"/>
      <c r="DF26" s="407"/>
      <c r="DG26" s="407"/>
      <c r="DH26" s="407"/>
      <c r="DI26" s="408"/>
    </row>
    <row r="27" spans="1:113" ht="18.75" customHeight="1" thickBot="1" x14ac:dyDescent="0.2">
      <c r="A27" s="181"/>
      <c r="B27" s="580"/>
      <c r="C27" s="556"/>
      <c r="D27" s="557"/>
      <c r="E27" s="459" t="s">
        <v>183</v>
      </c>
      <c r="F27" s="439"/>
      <c r="G27" s="439"/>
      <c r="H27" s="439"/>
      <c r="I27" s="439"/>
      <c r="J27" s="439"/>
      <c r="K27" s="440"/>
      <c r="L27" s="460">
        <v>1</v>
      </c>
      <c r="M27" s="461"/>
      <c r="N27" s="461"/>
      <c r="O27" s="461"/>
      <c r="P27" s="503"/>
      <c r="Q27" s="460">
        <v>3200</v>
      </c>
      <c r="R27" s="461"/>
      <c r="S27" s="461"/>
      <c r="T27" s="461"/>
      <c r="U27" s="461"/>
      <c r="V27" s="503"/>
      <c r="W27" s="555"/>
      <c r="X27" s="556"/>
      <c r="Y27" s="557"/>
      <c r="Z27" s="459" t="s">
        <v>184</v>
      </c>
      <c r="AA27" s="439"/>
      <c r="AB27" s="439"/>
      <c r="AC27" s="439"/>
      <c r="AD27" s="439"/>
      <c r="AE27" s="439"/>
      <c r="AF27" s="439"/>
      <c r="AG27" s="440"/>
      <c r="AH27" s="460">
        <v>3</v>
      </c>
      <c r="AI27" s="461"/>
      <c r="AJ27" s="461"/>
      <c r="AK27" s="461"/>
      <c r="AL27" s="503"/>
      <c r="AM27" s="460">
        <v>12522</v>
      </c>
      <c r="AN27" s="461"/>
      <c r="AO27" s="461"/>
      <c r="AP27" s="461"/>
      <c r="AQ27" s="461"/>
      <c r="AR27" s="503"/>
      <c r="AS27" s="460">
        <v>4174</v>
      </c>
      <c r="AT27" s="461"/>
      <c r="AU27" s="461"/>
      <c r="AV27" s="461"/>
      <c r="AW27" s="461"/>
      <c r="AX27" s="462"/>
      <c r="AY27" s="504" t="s">
        <v>185</v>
      </c>
      <c r="AZ27" s="505"/>
      <c r="BA27" s="505"/>
      <c r="BB27" s="505"/>
      <c r="BC27" s="505"/>
      <c r="BD27" s="505"/>
      <c r="BE27" s="505"/>
      <c r="BF27" s="505"/>
      <c r="BG27" s="505"/>
      <c r="BH27" s="505"/>
      <c r="BI27" s="505"/>
      <c r="BJ27" s="505"/>
      <c r="BK27" s="505"/>
      <c r="BL27" s="505"/>
      <c r="BM27" s="506"/>
      <c r="BN27" s="528" t="s">
        <v>140</v>
      </c>
      <c r="BO27" s="529"/>
      <c r="BP27" s="529"/>
      <c r="BQ27" s="529"/>
      <c r="BR27" s="529"/>
      <c r="BS27" s="529"/>
      <c r="BT27" s="529"/>
      <c r="BU27" s="530"/>
      <c r="BV27" s="528" t="s">
        <v>140</v>
      </c>
      <c r="BW27" s="529"/>
      <c r="BX27" s="529"/>
      <c r="BY27" s="529"/>
      <c r="BZ27" s="529"/>
      <c r="CA27" s="529"/>
      <c r="CB27" s="529"/>
      <c r="CC27" s="530"/>
      <c r="CD27" s="196"/>
      <c r="CE27" s="523"/>
      <c r="CF27" s="523"/>
      <c r="CG27" s="523"/>
      <c r="CH27" s="523"/>
      <c r="CI27" s="523"/>
      <c r="CJ27" s="523"/>
      <c r="CK27" s="523"/>
      <c r="CL27" s="523"/>
      <c r="CM27" s="523"/>
      <c r="CN27" s="523"/>
      <c r="CO27" s="523"/>
      <c r="CP27" s="523"/>
      <c r="CQ27" s="523"/>
      <c r="CR27" s="523"/>
      <c r="CS27" s="524"/>
      <c r="CT27" s="406"/>
      <c r="CU27" s="407"/>
      <c r="CV27" s="407"/>
      <c r="CW27" s="407"/>
      <c r="CX27" s="407"/>
      <c r="CY27" s="407"/>
      <c r="CZ27" s="407"/>
      <c r="DA27" s="408"/>
      <c r="DB27" s="406"/>
      <c r="DC27" s="407"/>
      <c r="DD27" s="407"/>
      <c r="DE27" s="407"/>
      <c r="DF27" s="407"/>
      <c r="DG27" s="407"/>
      <c r="DH27" s="407"/>
      <c r="DI27" s="408"/>
    </row>
    <row r="28" spans="1:113" ht="18.75" customHeight="1" x14ac:dyDescent="0.15">
      <c r="A28" s="181"/>
      <c r="B28" s="580"/>
      <c r="C28" s="556"/>
      <c r="D28" s="557"/>
      <c r="E28" s="459" t="s">
        <v>186</v>
      </c>
      <c r="F28" s="439"/>
      <c r="G28" s="439"/>
      <c r="H28" s="439"/>
      <c r="I28" s="439"/>
      <c r="J28" s="439"/>
      <c r="K28" s="440"/>
      <c r="L28" s="460">
        <v>1</v>
      </c>
      <c r="M28" s="461"/>
      <c r="N28" s="461"/>
      <c r="O28" s="461"/>
      <c r="P28" s="503"/>
      <c r="Q28" s="460">
        <v>2630</v>
      </c>
      <c r="R28" s="461"/>
      <c r="S28" s="461"/>
      <c r="T28" s="461"/>
      <c r="U28" s="461"/>
      <c r="V28" s="503"/>
      <c r="W28" s="555"/>
      <c r="X28" s="556"/>
      <c r="Y28" s="557"/>
      <c r="Z28" s="459" t="s">
        <v>187</v>
      </c>
      <c r="AA28" s="439"/>
      <c r="AB28" s="439"/>
      <c r="AC28" s="439"/>
      <c r="AD28" s="439"/>
      <c r="AE28" s="439"/>
      <c r="AF28" s="439"/>
      <c r="AG28" s="440"/>
      <c r="AH28" s="460" t="s">
        <v>140</v>
      </c>
      <c r="AI28" s="461"/>
      <c r="AJ28" s="461"/>
      <c r="AK28" s="461"/>
      <c r="AL28" s="503"/>
      <c r="AM28" s="460" t="s">
        <v>140</v>
      </c>
      <c r="AN28" s="461"/>
      <c r="AO28" s="461"/>
      <c r="AP28" s="461"/>
      <c r="AQ28" s="461"/>
      <c r="AR28" s="503"/>
      <c r="AS28" s="460" t="s">
        <v>140</v>
      </c>
      <c r="AT28" s="461"/>
      <c r="AU28" s="461"/>
      <c r="AV28" s="461"/>
      <c r="AW28" s="461"/>
      <c r="AX28" s="462"/>
      <c r="AY28" s="563" t="s">
        <v>188</v>
      </c>
      <c r="AZ28" s="564"/>
      <c r="BA28" s="564"/>
      <c r="BB28" s="565"/>
      <c r="BC28" s="369" t="s">
        <v>50</v>
      </c>
      <c r="BD28" s="370"/>
      <c r="BE28" s="370"/>
      <c r="BF28" s="370"/>
      <c r="BG28" s="370"/>
      <c r="BH28" s="370"/>
      <c r="BI28" s="370"/>
      <c r="BJ28" s="370"/>
      <c r="BK28" s="370"/>
      <c r="BL28" s="370"/>
      <c r="BM28" s="371"/>
      <c r="BN28" s="372">
        <v>1272930</v>
      </c>
      <c r="BO28" s="373"/>
      <c r="BP28" s="373"/>
      <c r="BQ28" s="373"/>
      <c r="BR28" s="373"/>
      <c r="BS28" s="373"/>
      <c r="BT28" s="373"/>
      <c r="BU28" s="374"/>
      <c r="BV28" s="372">
        <v>1174206</v>
      </c>
      <c r="BW28" s="373"/>
      <c r="BX28" s="373"/>
      <c r="BY28" s="373"/>
      <c r="BZ28" s="373"/>
      <c r="CA28" s="373"/>
      <c r="CB28" s="373"/>
      <c r="CC28" s="374"/>
      <c r="CD28" s="194"/>
      <c r="CE28" s="523"/>
      <c r="CF28" s="523"/>
      <c r="CG28" s="523"/>
      <c r="CH28" s="523"/>
      <c r="CI28" s="523"/>
      <c r="CJ28" s="523"/>
      <c r="CK28" s="523"/>
      <c r="CL28" s="523"/>
      <c r="CM28" s="523"/>
      <c r="CN28" s="523"/>
      <c r="CO28" s="523"/>
      <c r="CP28" s="523"/>
      <c r="CQ28" s="523"/>
      <c r="CR28" s="523"/>
      <c r="CS28" s="524"/>
      <c r="CT28" s="406"/>
      <c r="CU28" s="407"/>
      <c r="CV28" s="407"/>
      <c r="CW28" s="407"/>
      <c r="CX28" s="407"/>
      <c r="CY28" s="407"/>
      <c r="CZ28" s="407"/>
      <c r="DA28" s="408"/>
      <c r="DB28" s="406"/>
      <c r="DC28" s="407"/>
      <c r="DD28" s="407"/>
      <c r="DE28" s="407"/>
      <c r="DF28" s="407"/>
      <c r="DG28" s="407"/>
      <c r="DH28" s="407"/>
      <c r="DI28" s="408"/>
    </row>
    <row r="29" spans="1:113" ht="18.75" customHeight="1" x14ac:dyDescent="0.15">
      <c r="A29" s="181"/>
      <c r="B29" s="580"/>
      <c r="C29" s="556"/>
      <c r="D29" s="557"/>
      <c r="E29" s="459" t="s">
        <v>189</v>
      </c>
      <c r="F29" s="439"/>
      <c r="G29" s="439"/>
      <c r="H29" s="439"/>
      <c r="I29" s="439"/>
      <c r="J29" s="439"/>
      <c r="K29" s="440"/>
      <c r="L29" s="460">
        <v>14</v>
      </c>
      <c r="M29" s="461"/>
      <c r="N29" s="461"/>
      <c r="O29" s="461"/>
      <c r="P29" s="503"/>
      <c r="Q29" s="460">
        <v>2420</v>
      </c>
      <c r="R29" s="461"/>
      <c r="S29" s="461"/>
      <c r="T29" s="461"/>
      <c r="U29" s="461"/>
      <c r="V29" s="503"/>
      <c r="W29" s="558"/>
      <c r="X29" s="559"/>
      <c r="Y29" s="560"/>
      <c r="Z29" s="459" t="s">
        <v>190</v>
      </c>
      <c r="AA29" s="439"/>
      <c r="AB29" s="439"/>
      <c r="AC29" s="439"/>
      <c r="AD29" s="439"/>
      <c r="AE29" s="439"/>
      <c r="AF29" s="439"/>
      <c r="AG29" s="440"/>
      <c r="AH29" s="460">
        <v>216</v>
      </c>
      <c r="AI29" s="461"/>
      <c r="AJ29" s="461"/>
      <c r="AK29" s="461"/>
      <c r="AL29" s="503"/>
      <c r="AM29" s="460">
        <v>680490</v>
      </c>
      <c r="AN29" s="461"/>
      <c r="AO29" s="461"/>
      <c r="AP29" s="461"/>
      <c r="AQ29" s="461"/>
      <c r="AR29" s="503"/>
      <c r="AS29" s="460">
        <v>3150</v>
      </c>
      <c r="AT29" s="461"/>
      <c r="AU29" s="461"/>
      <c r="AV29" s="461"/>
      <c r="AW29" s="461"/>
      <c r="AX29" s="462"/>
      <c r="AY29" s="566"/>
      <c r="AZ29" s="567"/>
      <c r="BA29" s="567"/>
      <c r="BB29" s="568"/>
      <c r="BC29" s="443" t="s">
        <v>191</v>
      </c>
      <c r="BD29" s="444"/>
      <c r="BE29" s="444"/>
      <c r="BF29" s="444"/>
      <c r="BG29" s="444"/>
      <c r="BH29" s="444"/>
      <c r="BI29" s="444"/>
      <c r="BJ29" s="444"/>
      <c r="BK29" s="444"/>
      <c r="BL29" s="444"/>
      <c r="BM29" s="445"/>
      <c r="BN29" s="409">
        <v>1977</v>
      </c>
      <c r="BO29" s="410"/>
      <c r="BP29" s="410"/>
      <c r="BQ29" s="410"/>
      <c r="BR29" s="410"/>
      <c r="BS29" s="410"/>
      <c r="BT29" s="410"/>
      <c r="BU29" s="411"/>
      <c r="BV29" s="409">
        <v>1977</v>
      </c>
      <c r="BW29" s="410"/>
      <c r="BX29" s="410"/>
      <c r="BY29" s="410"/>
      <c r="BZ29" s="410"/>
      <c r="CA29" s="410"/>
      <c r="CB29" s="410"/>
      <c r="CC29" s="411"/>
      <c r="CD29" s="196"/>
      <c r="CE29" s="523"/>
      <c r="CF29" s="523"/>
      <c r="CG29" s="523"/>
      <c r="CH29" s="523"/>
      <c r="CI29" s="523"/>
      <c r="CJ29" s="523"/>
      <c r="CK29" s="523"/>
      <c r="CL29" s="523"/>
      <c r="CM29" s="523"/>
      <c r="CN29" s="523"/>
      <c r="CO29" s="523"/>
      <c r="CP29" s="523"/>
      <c r="CQ29" s="523"/>
      <c r="CR29" s="523"/>
      <c r="CS29" s="524"/>
      <c r="CT29" s="406"/>
      <c r="CU29" s="407"/>
      <c r="CV29" s="407"/>
      <c r="CW29" s="407"/>
      <c r="CX29" s="407"/>
      <c r="CY29" s="407"/>
      <c r="CZ29" s="407"/>
      <c r="DA29" s="408"/>
      <c r="DB29" s="406"/>
      <c r="DC29" s="407"/>
      <c r="DD29" s="407"/>
      <c r="DE29" s="407"/>
      <c r="DF29" s="407"/>
      <c r="DG29" s="407"/>
      <c r="DH29" s="407"/>
      <c r="DI29" s="408"/>
    </row>
    <row r="30" spans="1:113" ht="18.75" customHeight="1" thickBot="1" x14ac:dyDescent="0.2">
      <c r="A30" s="181"/>
      <c r="B30" s="581"/>
      <c r="C30" s="582"/>
      <c r="D30" s="583"/>
      <c r="E30" s="463"/>
      <c r="F30" s="464"/>
      <c r="G30" s="464"/>
      <c r="H30" s="464"/>
      <c r="I30" s="464"/>
      <c r="J30" s="464"/>
      <c r="K30" s="465"/>
      <c r="L30" s="573"/>
      <c r="M30" s="574"/>
      <c r="N30" s="574"/>
      <c r="O30" s="574"/>
      <c r="P30" s="575"/>
      <c r="Q30" s="573"/>
      <c r="R30" s="574"/>
      <c r="S30" s="574"/>
      <c r="T30" s="574"/>
      <c r="U30" s="574"/>
      <c r="V30" s="575"/>
      <c r="W30" s="576" t="s">
        <v>192</v>
      </c>
      <c r="X30" s="577"/>
      <c r="Y30" s="577"/>
      <c r="Z30" s="577"/>
      <c r="AA30" s="577"/>
      <c r="AB30" s="577"/>
      <c r="AC30" s="577"/>
      <c r="AD30" s="577"/>
      <c r="AE30" s="577"/>
      <c r="AF30" s="577"/>
      <c r="AG30" s="578"/>
      <c r="AH30" s="536">
        <v>100.8</v>
      </c>
      <c r="AI30" s="537"/>
      <c r="AJ30" s="537"/>
      <c r="AK30" s="537"/>
      <c r="AL30" s="537"/>
      <c r="AM30" s="537"/>
      <c r="AN30" s="537"/>
      <c r="AO30" s="537"/>
      <c r="AP30" s="537"/>
      <c r="AQ30" s="537"/>
      <c r="AR30" s="537"/>
      <c r="AS30" s="537"/>
      <c r="AT30" s="537"/>
      <c r="AU30" s="537"/>
      <c r="AV30" s="537"/>
      <c r="AW30" s="537"/>
      <c r="AX30" s="539"/>
      <c r="AY30" s="569"/>
      <c r="AZ30" s="570"/>
      <c r="BA30" s="570"/>
      <c r="BB30" s="571"/>
      <c r="BC30" s="525" t="s">
        <v>52</v>
      </c>
      <c r="BD30" s="526"/>
      <c r="BE30" s="526"/>
      <c r="BF30" s="526"/>
      <c r="BG30" s="526"/>
      <c r="BH30" s="526"/>
      <c r="BI30" s="526"/>
      <c r="BJ30" s="526"/>
      <c r="BK30" s="526"/>
      <c r="BL30" s="526"/>
      <c r="BM30" s="527"/>
      <c r="BN30" s="528">
        <v>537806</v>
      </c>
      <c r="BO30" s="529"/>
      <c r="BP30" s="529"/>
      <c r="BQ30" s="529"/>
      <c r="BR30" s="529"/>
      <c r="BS30" s="529"/>
      <c r="BT30" s="529"/>
      <c r="BU30" s="530"/>
      <c r="BV30" s="528">
        <v>377683</v>
      </c>
      <c r="BW30" s="529"/>
      <c r="BX30" s="529"/>
      <c r="BY30" s="529"/>
      <c r="BZ30" s="529"/>
      <c r="CA30" s="529"/>
      <c r="CB30" s="529"/>
      <c r="CC30" s="530"/>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2" t="s">
        <v>193</v>
      </c>
      <c r="D32" s="572"/>
      <c r="E32" s="572"/>
      <c r="F32" s="572"/>
      <c r="G32" s="572"/>
      <c r="H32" s="572"/>
      <c r="I32" s="572"/>
      <c r="J32" s="572"/>
      <c r="K32" s="572"/>
      <c r="L32" s="572"/>
      <c r="M32" s="572"/>
      <c r="N32" s="572"/>
      <c r="O32" s="572"/>
      <c r="P32" s="572"/>
      <c r="Q32" s="572"/>
      <c r="R32" s="572"/>
      <c r="S32" s="572"/>
      <c r="U32" s="413" t="s">
        <v>194</v>
      </c>
      <c r="V32" s="413"/>
      <c r="W32" s="413"/>
      <c r="X32" s="413"/>
      <c r="Y32" s="413"/>
      <c r="Z32" s="413"/>
      <c r="AA32" s="413"/>
      <c r="AB32" s="413"/>
      <c r="AC32" s="413"/>
      <c r="AD32" s="413"/>
      <c r="AE32" s="413"/>
      <c r="AF32" s="413"/>
      <c r="AG32" s="413"/>
      <c r="AH32" s="413"/>
      <c r="AI32" s="413"/>
      <c r="AJ32" s="413"/>
      <c r="AK32" s="413"/>
      <c r="AM32" s="413" t="s">
        <v>195</v>
      </c>
      <c r="AN32" s="413"/>
      <c r="AO32" s="413"/>
      <c r="AP32" s="413"/>
      <c r="AQ32" s="413"/>
      <c r="AR32" s="413"/>
      <c r="AS32" s="413"/>
      <c r="AT32" s="413"/>
      <c r="AU32" s="413"/>
      <c r="AV32" s="413"/>
      <c r="AW32" s="413"/>
      <c r="AX32" s="413"/>
      <c r="AY32" s="413"/>
      <c r="AZ32" s="413"/>
      <c r="BA32" s="413"/>
      <c r="BB32" s="413"/>
      <c r="BC32" s="413"/>
      <c r="BE32" s="413" t="s">
        <v>196</v>
      </c>
      <c r="BF32" s="413"/>
      <c r="BG32" s="413"/>
      <c r="BH32" s="413"/>
      <c r="BI32" s="413"/>
      <c r="BJ32" s="413"/>
      <c r="BK32" s="413"/>
      <c r="BL32" s="413"/>
      <c r="BM32" s="413"/>
      <c r="BN32" s="413"/>
      <c r="BO32" s="413"/>
      <c r="BP32" s="413"/>
      <c r="BQ32" s="413"/>
      <c r="BR32" s="413"/>
      <c r="BS32" s="413"/>
      <c r="BT32" s="413"/>
      <c r="BU32" s="413"/>
      <c r="BW32" s="413" t="s">
        <v>197</v>
      </c>
      <c r="BX32" s="413"/>
      <c r="BY32" s="413"/>
      <c r="BZ32" s="413"/>
      <c r="CA32" s="413"/>
      <c r="CB32" s="413"/>
      <c r="CC32" s="413"/>
      <c r="CD32" s="413"/>
      <c r="CE32" s="413"/>
      <c r="CF32" s="413"/>
      <c r="CG32" s="413"/>
      <c r="CH32" s="413"/>
      <c r="CI32" s="413"/>
      <c r="CJ32" s="413"/>
      <c r="CK32" s="413"/>
      <c r="CL32" s="413"/>
      <c r="CM32" s="413"/>
      <c r="CO32" s="413" t="s">
        <v>198</v>
      </c>
      <c r="CP32" s="413"/>
      <c r="CQ32" s="413"/>
      <c r="CR32" s="413"/>
      <c r="CS32" s="413"/>
      <c r="CT32" s="413"/>
      <c r="CU32" s="413"/>
      <c r="CV32" s="413"/>
      <c r="CW32" s="413"/>
      <c r="CX32" s="413"/>
      <c r="CY32" s="413"/>
      <c r="CZ32" s="413"/>
      <c r="DA32" s="413"/>
      <c r="DB32" s="413"/>
      <c r="DC32" s="413"/>
      <c r="DD32" s="413"/>
      <c r="DE32" s="413"/>
      <c r="DI32" s="204"/>
    </row>
    <row r="33" spans="1:113" ht="13.5" customHeight="1" x14ac:dyDescent="0.15">
      <c r="A33" s="181"/>
      <c r="B33" s="205"/>
      <c r="C33" s="433" t="s">
        <v>199</v>
      </c>
      <c r="D33" s="433"/>
      <c r="E33" s="398" t="s">
        <v>200</v>
      </c>
      <c r="F33" s="398"/>
      <c r="G33" s="398"/>
      <c r="H33" s="398"/>
      <c r="I33" s="398"/>
      <c r="J33" s="398"/>
      <c r="K33" s="398"/>
      <c r="L33" s="398"/>
      <c r="M33" s="398"/>
      <c r="N33" s="398"/>
      <c r="O33" s="398"/>
      <c r="P33" s="398"/>
      <c r="Q33" s="398"/>
      <c r="R33" s="398"/>
      <c r="S33" s="398"/>
      <c r="T33" s="206"/>
      <c r="U33" s="433" t="s">
        <v>199</v>
      </c>
      <c r="V33" s="433"/>
      <c r="W33" s="398" t="s">
        <v>200</v>
      </c>
      <c r="X33" s="398"/>
      <c r="Y33" s="398"/>
      <c r="Z33" s="398"/>
      <c r="AA33" s="398"/>
      <c r="AB33" s="398"/>
      <c r="AC33" s="398"/>
      <c r="AD33" s="398"/>
      <c r="AE33" s="398"/>
      <c r="AF33" s="398"/>
      <c r="AG33" s="398"/>
      <c r="AH33" s="398"/>
      <c r="AI33" s="398"/>
      <c r="AJ33" s="398"/>
      <c r="AK33" s="398"/>
      <c r="AL33" s="206"/>
      <c r="AM33" s="433" t="s">
        <v>199</v>
      </c>
      <c r="AN33" s="433"/>
      <c r="AO33" s="398" t="s">
        <v>200</v>
      </c>
      <c r="AP33" s="398"/>
      <c r="AQ33" s="398"/>
      <c r="AR33" s="398"/>
      <c r="AS33" s="398"/>
      <c r="AT33" s="398"/>
      <c r="AU33" s="398"/>
      <c r="AV33" s="398"/>
      <c r="AW33" s="398"/>
      <c r="AX33" s="398"/>
      <c r="AY33" s="398"/>
      <c r="AZ33" s="398"/>
      <c r="BA33" s="398"/>
      <c r="BB33" s="398"/>
      <c r="BC33" s="398"/>
      <c r="BD33" s="207"/>
      <c r="BE33" s="398" t="s">
        <v>201</v>
      </c>
      <c r="BF33" s="398"/>
      <c r="BG33" s="398" t="s">
        <v>202</v>
      </c>
      <c r="BH33" s="398"/>
      <c r="BI33" s="398"/>
      <c r="BJ33" s="398"/>
      <c r="BK33" s="398"/>
      <c r="BL33" s="398"/>
      <c r="BM33" s="398"/>
      <c r="BN33" s="398"/>
      <c r="BO33" s="398"/>
      <c r="BP33" s="398"/>
      <c r="BQ33" s="398"/>
      <c r="BR33" s="398"/>
      <c r="BS33" s="398"/>
      <c r="BT33" s="398"/>
      <c r="BU33" s="398"/>
      <c r="BV33" s="207"/>
      <c r="BW33" s="433" t="s">
        <v>201</v>
      </c>
      <c r="BX33" s="433"/>
      <c r="BY33" s="398" t="s">
        <v>203</v>
      </c>
      <c r="BZ33" s="398"/>
      <c r="CA33" s="398"/>
      <c r="CB33" s="398"/>
      <c r="CC33" s="398"/>
      <c r="CD33" s="398"/>
      <c r="CE33" s="398"/>
      <c r="CF33" s="398"/>
      <c r="CG33" s="398"/>
      <c r="CH33" s="398"/>
      <c r="CI33" s="398"/>
      <c r="CJ33" s="398"/>
      <c r="CK33" s="398"/>
      <c r="CL33" s="398"/>
      <c r="CM33" s="398"/>
      <c r="CN33" s="206"/>
      <c r="CO33" s="433" t="s">
        <v>199</v>
      </c>
      <c r="CP33" s="433"/>
      <c r="CQ33" s="398" t="s">
        <v>204</v>
      </c>
      <c r="CR33" s="398"/>
      <c r="CS33" s="398"/>
      <c r="CT33" s="398"/>
      <c r="CU33" s="398"/>
      <c r="CV33" s="398"/>
      <c r="CW33" s="398"/>
      <c r="CX33" s="398"/>
      <c r="CY33" s="398"/>
      <c r="CZ33" s="398"/>
      <c r="DA33" s="398"/>
      <c r="DB33" s="398"/>
      <c r="DC33" s="398"/>
      <c r="DD33" s="398"/>
      <c r="DE33" s="398"/>
      <c r="DF33" s="206"/>
      <c r="DG33" s="598" t="s">
        <v>205</v>
      </c>
      <c r="DH33" s="598"/>
      <c r="DI33" s="208"/>
    </row>
    <row r="34" spans="1:113" ht="32.25" customHeight="1" x14ac:dyDescent="0.15">
      <c r="A34" s="181"/>
      <c r="B34" s="205"/>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81"/>
      <c r="U34" s="599">
        <f>IF(W34="","",MAX(C34:D43)+1)</f>
        <v>2</v>
      </c>
      <c r="V34" s="599"/>
      <c r="W34" s="600" t="str">
        <f>IF('各会計、関係団体の財政状況及び健全化判断比率'!B28="","",'各会計、関係団体の財政状況及び健全化判断比率'!B28)</f>
        <v>国民健康保険特別会計</v>
      </c>
      <c r="X34" s="600"/>
      <c r="Y34" s="600"/>
      <c r="Z34" s="600"/>
      <c r="AA34" s="600"/>
      <c r="AB34" s="600"/>
      <c r="AC34" s="600"/>
      <c r="AD34" s="600"/>
      <c r="AE34" s="600"/>
      <c r="AF34" s="600"/>
      <c r="AG34" s="600"/>
      <c r="AH34" s="600"/>
      <c r="AI34" s="600"/>
      <c r="AJ34" s="600"/>
      <c r="AK34" s="600"/>
      <c r="AL34" s="181"/>
      <c r="AM34" s="599">
        <f>IF(AO34="","",MAX(C34:D43,U34:V43)+1)</f>
        <v>5</v>
      </c>
      <c r="AN34" s="599"/>
      <c r="AO34" s="600" t="str">
        <f>IF('各会計、関係団体の財政状況及び健全化判断比率'!B31="","",'各会計、関係団体の財政状況及び健全化判断比率'!B31)</f>
        <v>水道事業会計</v>
      </c>
      <c r="AP34" s="600"/>
      <c r="AQ34" s="600"/>
      <c r="AR34" s="600"/>
      <c r="AS34" s="600"/>
      <c r="AT34" s="600"/>
      <c r="AU34" s="600"/>
      <c r="AV34" s="600"/>
      <c r="AW34" s="600"/>
      <c r="AX34" s="600"/>
      <c r="AY34" s="600"/>
      <c r="AZ34" s="600"/>
      <c r="BA34" s="600"/>
      <c r="BB34" s="600"/>
      <c r="BC34" s="600"/>
      <c r="BD34" s="181"/>
      <c r="BE34" s="599" t="str">
        <f>IF(BG34="","",MAX(C34:D43,U34:V43,AM34:AN43)+1)</f>
        <v/>
      </c>
      <c r="BF34" s="599"/>
      <c r="BG34" s="600"/>
      <c r="BH34" s="600"/>
      <c r="BI34" s="600"/>
      <c r="BJ34" s="600"/>
      <c r="BK34" s="600"/>
      <c r="BL34" s="600"/>
      <c r="BM34" s="600"/>
      <c r="BN34" s="600"/>
      <c r="BO34" s="600"/>
      <c r="BP34" s="600"/>
      <c r="BQ34" s="600"/>
      <c r="BR34" s="600"/>
      <c r="BS34" s="600"/>
      <c r="BT34" s="600"/>
      <c r="BU34" s="600"/>
      <c r="BV34" s="181"/>
      <c r="BW34" s="599">
        <f>IF(BY34="","",MAX(C34:D43,U34:V43,AM34:AN43,BE34:BF43)+1)</f>
        <v>7</v>
      </c>
      <c r="BX34" s="599"/>
      <c r="BY34" s="600" t="str">
        <f>IF('各会計、関係団体の財政状況及び健全化判断比率'!B68="","",'各会計、関係団体の財政状況及び健全化判断比率'!B68)</f>
        <v>埼玉県後期高齢者医療広域連合一般会計</v>
      </c>
      <c r="BZ34" s="600"/>
      <c r="CA34" s="600"/>
      <c r="CB34" s="600"/>
      <c r="CC34" s="600"/>
      <c r="CD34" s="600"/>
      <c r="CE34" s="600"/>
      <c r="CF34" s="600"/>
      <c r="CG34" s="600"/>
      <c r="CH34" s="600"/>
      <c r="CI34" s="600"/>
      <c r="CJ34" s="600"/>
      <c r="CK34" s="600"/>
      <c r="CL34" s="600"/>
      <c r="CM34" s="600"/>
      <c r="CN34" s="181"/>
      <c r="CO34" s="599">
        <f>IF(CQ34="","",MAX(C34:D43,U34:V43,AM34:AN43,BE34:BF43,BW34:BX43)+1)</f>
        <v>17</v>
      </c>
      <c r="CP34" s="599"/>
      <c r="CQ34" s="600" t="str">
        <f>IF('各会計、関係団体の財政状況及び健全化判断比率'!BS7="","",'各会計、関係団体の財政状況及び健全化判断比率'!BS7)</f>
        <v>小川町文化協会</v>
      </c>
      <c r="CR34" s="600"/>
      <c r="CS34" s="600"/>
      <c r="CT34" s="600"/>
      <c r="CU34" s="600"/>
      <c r="CV34" s="600"/>
      <c r="CW34" s="600"/>
      <c r="CX34" s="600"/>
      <c r="CY34" s="600"/>
      <c r="CZ34" s="600"/>
      <c r="DA34" s="600"/>
      <c r="DB34" s="600"/>
      <c r="DC34" s="600"/>
      <c r="DD34" s="600"/>
      <c r="DE34" s="600"/>
      <c r="DG34" s="601" t="str">
        <f>IF('各会計、関係団体の財政状況及び健全化判断比率'!BR7="","",'各会計、関係団体の財政状況及び健全化判断比率'!BR7)</f>
        <v/>
      </c>
      <c r="DH34" s="601"/>
      <c r="DI34" s="208"/>
    </row>
    <row r="35" spans="1:113" ht="32.25" customHeight="1" x14ac:dyDescent="0.15">
      <c r="A35" s="181"/>
      <c r="B35" s="205"/>
      <c r="C35" s="599" t="str">
        <f>IF(E35="","",C34+1)</f>
        <v/>
      </c>
      <c r="D35" s="599"/>
      <c r="E35" s="600" t="str">
        <f>IF('各会計、関係団体の財政状況及び健全化判断比率'!B8="","",'各会計、関係団体の財政状況及び健全化判断比率'!B8)</f>
        <v/>
      </c>
      <c r="F35" s="600"/>
      <c r="G35" s="600"/>
      <c r="H35" s="600"/>
      <c r="I35" s="600"/>
      <c r="J35" s="600"/>
      <c r="K35" s="600"/>
      <c r="L35" s="600"/>
      <c r="M35" s="600"/>
      <c r="N35" s="600"/>
      <c r="O35" s="600"/>
      <c r="P35" s="600"/>
      <c r="Q35" s="600"/>
      <c r="R35" s="600"/>
      <c r="S35" s="600"/>
      <c r="T35" s="181"/>
      <c r="U35" s="599">
        <f>IF(W35="","",U34+1)</f>
        <v>3</v>
      </c>
      <c r="V35" s="599"/>
      <c r="W35" s="600" t="str">
        <f>IF('各会計、関係団体の財政状況及び健全化判断比率'!B29="","",'各会計、関係団体の財政状況及び健全化判断比率'!B29)</f>
        <v>介護保険特別会計</v>
      </c>
      <c r="X35" s="600"/>
      <c r="Y35" s="600"/>
      <c r="Z35" s="600"/>
      <c r="AA35" s="600"/>
      <c r="AB35" s="600"/>
      <c r="AC35" s="600"/>
      <c r="AD35" s="600"/>
      <c r="AE35" s="600"/>
      <c r="AF35" s="600"/>
      <c r="AG35" s="600"/>
      <c r="AH35" s="600"/>
      <c r="AI35" s="600"/>
      <c r="AJ35" s="600"/>
      <c r="AK35" s="600"/>
      <c r="AL35" s="181"/>
      <c r="AM35" s="599">
        <f t="shared" ref="AM35:AM43" si="0">IF(AO35="","",AM34+1)</f>
        <v>6</v>
      </c>
      <c r="AN35" s="599"/>
      <c r="AO35" s="600" t="str">
        <f>IF('各会計、関係団体の財政状況及び健全化判断比率'!B32="","",'各会計、関係団体の財政状況及び健全化判断比率'!B32)</f>
        <v>下水道事業会計</v>
      </c>
      <c r="AP35" s="600"/>
      <c r="AQ35" s="600"/>
      <c r="AR35" s="600"/>
      <c r="AS35" s="600"/>
      <c r="AT35" s="600"/>
      <c r="AU35" s="600"/>
      <c r="AV35" s="600"/>
      <c r="AW35" s="600"/>
      <c r="AX35" s="600"/>
      <c r="AY35" s="600"/>
      <c r="AZ35" s="600"/>
      <c r="BA35" s="600"/>
      <c r="BB35" s="600"/>
      <c r="BC35" s="600"/>
      <c r="BD35" s="181"/>
      <c r="BE35" s="599" t="str">
        <f t="shared" ref="BE35:BE43" si="1">IF(BG35="","",BE34+1)</f>
        <v/>
      </c>
      <c r="BF35" s="599"/>
      <c r="BG35" s="600"/>
      <c r="BH35" s="600"/>
      <c r="BI35" s="600"/>
      <c r="BJ35" s="600"/>
      <c r="BK35" s="600"/>
      <c r="BL35" s="600"/>
      <c r="BM35" s="600"/>
      <c r="BN35" s="600"/>
      <c r="BO35" s="600"/>
      <c r="BP35" s="600"/>
      <c r="BQ35" s="600"/>
      <c r="BR35" s="600"/>
      <c r="BS35" s="600"/>
      <c r="BT35" s="600"/>
      <c r="BU35" s="600"/>
      <c r="BV35" s="181"/>
      <c r="BW35" s="599">
        <f t="shared" ref="BW35:BW43" si="2">IF(BY35="","",BW34+1)</f>
        <v>8</v>
      </c>
      <c r="BX35" s="599"/>
      <c r="BY35" s="600" t="str">
        <f>IF('各会計、関係団体の財政状況及び健全化判断比率'!B69="","",'各会計、関係団体の財政状況及び健全化判断比率'!B69)</f>
        <v>埼玉県後期高齢者医療広域連合特別会計</v>
      </c>
      <c r="BZ35" s="600"/>
      <c r="CA35" s="600"/>
      <c r="CB35" s="600"/>
      <c r="CC35" s="600"/>
      <c r="CD35" s="600"/>
      <c r="CE35" s="600"/>
      <c r="CF35" s="600"/>
      <c r="CG35" s="600"/>
      <c r="CH35" s="600"/>
      <c r="CI35" s="600"/>
      <c r="CJ35" s="600"/>
      <c r="CK35" s="600"/>
      <c r="CL35" s="600"/>
      <c r="CM35" s="600"/>
      <c r="CN35" s="181"/>
      <c r="CO35" s="599">
        <f t="shared" ref="CO35:CO43" si="3">IF(CQ35="","",CO34+1)</f>
        <v>18</v>
      </c>
      <c r="CP35" s="599"/>
      <c r="CQ35" s="600" t="str">
        <f>IF('各会計、関係団体の財政状況及び健全化判断比率'!BS8="","",'各会計、関係団体の財政状況及び健全化判断比率'!BS8)</f>
        <v>埼玉伝統工芸協会</v>
      </c>
      <c r="CR35" s="600"/>
      <c r="CS35" s="600"/>
      <c r="CT35" s="600"/>
      <c r="CU35" s="600"/>
      <c r="CV35" s="600"/>
      <c r="CW35" s="600"/>
      <c r="CX35" s="600"/>
      <c r="CY35" s="600"/>
      <c r="CZ35" s="600"/>
      <c r="DA35" s="600"/>
      <c r="DB35" s="600"/>
      <c r="DC35" s="600"/>
      <c r="DD35" s="600"/>
      <c r="DE35" s="600"/>
      <c r="DG35" s="601" t="str">
        <f>IF('各会計、関係団体の財政状況及び健全化判断比率'!BR8="","",'各会計、関係団体の財政状況及び健全化判断比率'!BR8)</f>
        <v/>
      </c>
      <c r="DH35" s="601"/>
      <c r="DI35" s="208"/>
    </row>
    <row r="36" spans="1:113" ht="32.25" customHeight="1" x14ac:dyDescent="0.15">
      <c r="A36" s="181"/>
      <c r="B36" s="205"/>
      <c r="C36" s="599" t="str">
        <f>IF(E36="","",C35+1)</f>
        <v/>
      </c>
      <c r="D36" s="599"/>
      <c r="E36" s="600" t="str">
        <f>IF('各会計、関係団体の財政状況及び健全化判断比率'!B9="","",'各会計、関係団体の財政状況及び健全化判断比率'!B9)</f>
        <v/>
      </c>
      <c r="F36" s="600"/>
      <c r="G36" s="600"/>
      <c r="H36" s="600"/>
      <c r="I36" s="600"/>
      <c r="J36" s="600"/>
      <c r="K36" s="600"/>
      <c r="L36" s="600"/>
      <c r="M36" s="600"/>
      <c r="N36" s="600"/>
      <c r="O36" s="600"/>
      <c r="P36" s="600"/>
      <c r="Q36" s="600"/>
      <c r="R36" s="600"/>
      <c r="S36" s="600"/>
      <c r="T36" s="181"/>
      <c r="U36" s="599">
        <f t="shared" ref="U36:U43" si="4">IF(W36="","",U35+1)</f>
        <v>4</v>
      </c>
      <c r="V36" s="599"/>
      <c r="W36" s="600" t="str">
        <f>IF('各会計、関係団体の財政状況及び健全化判断比率'!B30="","",'各会計、関係団体の財政状況及び健全化判断比率'!B30)</f>
        <v>後期高齢者医療特別会計</v>
      </c>
      <c r="X36" s="600"/>
      <c r="Y36" s="600"/>
      <c r="Z36" s="600"/>
      <c r="AA36" s="600"/>
      <c r="AB36" s="600"/>
      <c r="AC36" s="600"/>
      <c r="AD36" s="600"/>
      <c r="AE36" s="600"/>
      <c r="AF36" s="600"/>
      <c r="AG36" s="600"/>
      <c r="AH36" s="600"/>
      <c r="AI36" s="600"/>
      <c r="AJ36" s="600"/>
      <c r="AK36" s="600"/>
      <c r="AL36" s="181"/>
      <c r="AM36" s="599" t="str">
        <f t="shared" si="0"/>
        <v/>
      </c>
      <c r="AN36" s="599"/>
      <c r="AO36" s="600"/>
      <c r="AP36" s="600"/>
      <c r="AQ36" s="600"/>
      <c r="AR36" s="600"/>
      <c r="AS36" s="600"/>
      <c r="AT36" s="600"/>
      <c r="AU36" s="600"/>
      <c r="AV36" s="600"/>
      <c r="AW36" s="600"/>
      <c r="AX36" s="600"/>
      <c r="AY36" s="600"/>
      <c r="AZ36" s="600"/>
      <c r="BA36" s="600"/>
      <c r="BB36" s="600"/>
      <c r="BC36" s="600"/>
      <c r="BD36" s="181"/>
      <c r="BE36" s="599" t="str">
        <f t="shared" si="1"/>
        <v/>
      </c>
      <c r="BF36" s="599"/>
      <c r="BG36" s="600"/>
      <c r="BH36" s="600"/>
      <c r="BI36" s="600"/>
      <c r="BJ36" s="600"/>
      <c r="BK36" s="600"/>
      <c r="BL36" s="600"/>
      <c r="BM36" s="600"/>
      <c r="BN36" s="600"/>
      <c r="BO36" s="600"/>
      <c r="BP36" s="600"/>
      <c r="BQ36" s="600"/>
      <c r="BR36" s="600"/>
      <c r="BS36" s="600"/>
      <c r="BT36" s="600"/>
      <c r="BU36" s="600"/>
      <c r="BV36" s="181"/>
      <c r="BW36" s="599">
        <f t="shared" si="2"/>
        <v>9</v>
      </c>
      <c r="BX36" s="599"/>
      <c r="BY36" s="600" t="str">
        <f>IF('各会計、関係団体の財政状況及び健全化判断比率'!B70="","",'各会計、関係団体の財政状況及び健全化判断比率'!B70)</f>
        <v>埼玉県市町村総合事務組合一般会計</v>
      </c>
      <c r="BZ36" s="600"/>
      <c r="CA36" s="600"/>
      <c r="CB36" s="600"/>
      <c r="CC36" s="600"/>
      <c r="CD36" s="600"/>
      <c r="CE36" s="600"/>
      <c r="CF36" s="600"/>
      <c r="CG36" s="600"/>
      <c r="CH36" s="600"/>
      <c r="CI36" s="600"/>
      <c r="CJ36" s="600"/>
      <c r="CK36" s="600"/>
      <c r="CL36" s="600"/>
      <c r="CM36" s="600"/>
      <c r="CN36" s="181"/>
      <c r="CO36" s="599" t="str">
        <f t="shared" si="3"/>
        <v/>
      </c>
      <c r="CP36" s="599"/>
      <c r="CQ36" s="600" t="str">
        <f>IF('各会計、関係団体の財政状況及び健全化判断比率'!BS9="","",'各会計、関係団体の財政状況及び健全化判断比率'!BS9)</f>
        <v/>
      </c>
      <c r="CR36" s="600"/>
      <c r="CS36" s="600"/>
      <c r="CT36" s="600"/>
      <c r="CU36" s="600"/>
      <c r="CV36" s="600"/>
      <c r="CW36" s="600"/>
      <c r="CX36" s="600"/>
      <c r="CY36" s="600"/>
      <c r="CZ36" s="600"/>
      <c r="DA36" s="600"/>
      <c r="DB36" s="600"/>
      <c r="DC36" s="600"/>
      <c r="DD36" s="600"/>
      <c r="DE36" s="600"/>
      <c r="DG36" s="601" t="str">
        <f>IF('各会計、関係団体の財政状況及び健全化判断比率'!BR9="","",'各会計、関係団体の財政状況及び健全化判断比率'!BR9)</f>
        <v/>
      </c>
      <c r="DH36" s="601"/>
      <c r="DI36" s="208"/>
    </row>
    <row r="37" spans="1:113" ht="32.25" customHeight="1" x14ac:dyDescent="0.15">
      <c r="A37" s="181"/>
      <c r="B37" s="205"/>
      <c r="C37" s="599" t="str">
        <f>IF(E37="","",C36+1)</f>
        <v/>
      </c>
      <c r="D37" s="599"/>
      <c r="E37" s="600" t="str">
        <f>IF('各会計、関係団体の財政状況及び健全化判断比率'!B10="","",'各会計、関係団体の財政状況及び健全化判断比率'!B10)</f>
        <v/>
      </c>
      <c r="F37" s="600"/>
      <c r="G37" s="600"/>
      <c r="H37" s="600"/>
      <c r="I37" s="600"/>
      <c r="J37" s="600"/>
      <c r="K37" s="600"/>
      <c r="L37" s="600"/>
      <c r="M37" s="600"/>
      <c r="N37" s="600"/>
      <c r="O37" s="600"/>
      <c r="P37" s="600"/>
      <c r="Q37" s="600"/>
      <c r="R37" s="600"/>
      <c r="S37" s="600"/>
      <c r="T37" s="181"/>
      <c r="U37" s="599" t="str">
        <f t="shared" si="4"/>
        <v/>
      </c>
      <c r="V37" s="599"/>
      <c r="W37" s="600"/>
      <c r="X37" s="600"/>
      <c r="Y37" s="600"/>
      <c r="Z37" s="600"/>
      <c r="AA37" s="600"/>
      <c r="AB37" s="600"/>
      <c r="AC37" s="600"/>
      <c r="AD37" s="600"/>
      <c r="AE37" s="600"/>
      <c r="AF37" s="600"/>
      <c r="AG37" s="600"/>
      <c r="AH37" s="600"/>
      <c r="AI37" s="600"/>
      <c r="AJ37" s="600"/>
      <c r="AK37" s="600"/>
      <c r="AL37" s="181"/>
      <c r="AM37" s="599" t="str">
        <f t="shared" si="0"/>
        <v/>
      </c>
      <c r="AN37" s="599"/>
      <c r="AO37" s="600"/>
      <c r="AP37" s="600"/>
      <c r="AQ37" s="600"/>
      <c r="AR37" s="600"/>
      <c r="AS37" s="600"/>
      <c r="AT37" s="600"/>
      <c r="AU37" s="600"/>
      <c r="AV37" s="600"/>
      <c r="AW37" s="600"/>
      <c r="AX37" s="600"/>
      <c r="AY37" s="600"/>
      <c r="AZ37" s="600"/>
      <c r="BA37" s="600"/>
      <c r="BB37" s="600"/>
      <c r="BC37" s="600"/>
      <c r="BD37" s="181"/>
      <c r="BE37" s="599" t="str">
        <f t="shared" si="1"/>
        <v/>
      </c>
      <c r="BF37" s="599"/>
      <c r="BG37" s="600"/>
      <c r="BH37" s="600"/>
      <c r="BI37" s="600"/>
      <c r="BJ37" s="600"/>
      <c r="BK37" s="600"/>
      <c r="BL37" s="600"/>
      <c r="BM37" s="600"/>
      <c r="BN37" s="600"/>
      <c r="BO37" s="600"/>
      <c r="BP37" s="600"/>
      <c r="BQ37" s="600"/>
      <c r="BR37" s="600"/>
      <c r="BS37" s="600"/>
      <c r="BT37" s="600"/>
      <c r="BU37" s="600"/>
      <c r="BV37" s="181"/>
      <c r="BW37" s="599">
        <f t="shared" si="2"/>
        <v>10</v>
      </c>
      <c r="BX37" s="599"/>
      <c r="BY37" s="600" t="str">
        <f>IF('各会計、関係団体の財政状況及び健全化判断比率'!B71="","",'各会計、関係団体の財政状況及び健全化判断比率'!B71)</f>
        <v>埼玉県市町村総合事務組合交通災害特別会計</v>
      </c>
      <c r="BZ37" s="600"/>
      <c r="CA37" s="600"/>
      <c r="CB37" s="600"/>
      <c r="CC37" s="600"/>
      <c r="CD37" s="600"/>
      <c r="CE37" s="600"/>
      <c r="CF37" s="600"/>
      <c r="CG37" s="600"/>
      <c r="CH37" s="600"/>
      <c r="CI37" s="600"/>
      <c r="CJ37" s="600"/>
      <c r="CK37" s="600"/>
      <c r="CL37" s="600"/>
      <c r="CM37" s="600"/>
      <c r="CN37" s="181"/>
      <c r="CO37" s="599" t="str">
        <f t="shared" si="3"/>
        <v/>
      </c>
      <c r="CP37" s="599"/>
      <c r="CQ37" s="600" t="str">
        <f>IF('各会計、関係団体の財政状況及び健全化判断比率'!BS10="","",'各会計、関係団体の財政状況及び健全化判断比率'!BS10)</f>
        <v/>
      </c>
      <c r="CR37" s="600"/>
      <c r="CS37" s="600"/>
      <c r="CT37" s="600"/>
      <c r="CU37" s="600"/>
      <c r="CV37" s="600"/>
      <c r="CW37" s="600"/>
      <c r="CX37" s="600"/>
      <c r="CY37" s="600"/>
      <c r="CZ37" s="600"/>
      <c r="DA37" s="600"/>
      <c r="DB37" s="600"/>
      <c r="DC37" s="600"/>
      <c r="DD37" s="600"/>
      <c r="DE37" s="600"/>
      <c r="DG37" s="601" t="str">
        <f>IF('各会計、関係団体の財政状況及び健全化判断比率'!BR10="","",'各会計、関係団体の財政状況及び健全化判断比率'!BR10)</f>
        <v/>
      </c>
      <c r="DH37" s="601"/>
      <c r="DI37" s="208"/>
    </row>
    <row r="38" spans="1:113" ht="32.25" customHeight="1" x14ac:dyDescent="0.15">
      <c r="A38" s="181"/>
      <c r="B38" s="205"/>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81"/>
      <c r="U38" s="599" t="str">
        <f t="shared" si="4"/>
        <v/>
      </c>
      <c r="V38" s="599"/>
      <c r="W38" s="600"/>
      <c r="X38" s="600"/>
      <c r="Y38" s="600"/>
      <c r="Z38" s="600"/>
      <c r="AA38" s="600"/>
      <c r="AB38" s="600"/>
      <c r="AC38" s="600"/>
      <c r="AD38" s="600"/>
      <c r="AE38" s="600"/>
      <c r="AF38" s="600"/>
      <c r="AG38" s="600"/>
      <c r="AH38" s="600"/>
      <c r="AI38" s="600"/>
      <c r="AJ38" s="600"/>
      <c r="AK38" s="600"/>
      <c r="AL38" s="181"/>
      <c r="AM38" s="599" t="str">
        <f t="shared" si="0"/>
        <v/>
      </c>
      <c r="AN38" s="599"/>
      <c r="AO38" s="600"/>
      <c r="AP38" s="600"/>
      <c r="AQ38" s="600"/>
      <c r="AR38" s="600"/>
      <c r="AS38" s="600"/>
      <c r="AT38" s="600"/>
      <c r="AU38" s="600"/>
      <c r="AV38" s="600"/>
      <c r="AW38" s="600"/>
      <c r="AX38" s="600"/>
      <c r="AY38" s="600"/>
      <c r="AZ38" s="600"/>
      <c r="BA38" s="600"/>
      <c r="BB38" s="600"/>
      <c r="BC38" s="600"/>
      <c r="BD38" s="181"/>
      <c r="BE38" s="599" t="str">
        <f t="shared" si="1"/>
        <v/>
      </c>
      <c r="BF38" s="599"/>
      <c r="BG38" s="600"/>
      <c r="BH38" s="600"/>
      <c r="BI38" s="600"/>
      <c r="BJ38" s="600"/>
      <c r="BK38" s="600"/>
      <c r="BL38" s="600"/>
      <c r="BM38" s="600"/>
      <c r="BN38" s="600"/>
      <c r="BO38" s="600"/>
      <c r="BP38" s="600"/>
      <c r="BQ38" s="600"/>
      <c r="BR38" s="600"/>
      <c r="BS38" s="600"/>
      <c r="BT38" s="600"/>
      <c r="BU38" s="600"/>
      <c r="BV38" s="181"/>
      <c r="BW38" s="599">
        <f t="shared" si="2"/>
        <v>11</v>
      </c>
      <c r="BX38" s="599"/>
      <c r="BY38" s="600" t="str">
        <f>IF('各会計、関係団体の財政状況及び健全化判断比率'!B72="","",'各会計、関係団体の財政状況及び健全化判断比率'!B72)</f>
        <v>彩の国さいたま人づくり広域連合</v>
      </c>
      <c r="BZ38" s="600"/>
      <c r="CA38" s="600"/>
      <c r="CB38" s="600"/>
      <c r="CC38" s="600"/>
      <c r="CD38" s="600"/>
      <c r="CE38" s="600"/>
      <c r="CF38" s="600"/>
      <c r="CG38" s="600"/>
      <c r="CH38" s="600"/>
      <c r="CI38" s="600"/>
      <c r="CJ38" s="600"/>
      <c r="CK38" s="600"/>
      <c r="CL38" s="600"/>
      <c r="CM38" s="600"/>
      <c r="CN38" s="181"/>
      <c r="CO38" s="599" t="str">
        <f t="shared" si="3"/>
        <v/>
      </c>
      <c r="CP38" s="599"/>
      <c r="CQ38" s="600" t="str">
        <f>IF('各会計、関係団体の財政状況及び健全化判断比率'!BS11="","",'各会計、関係団体の財政状況及び健全化判断比率'!BS11)</f>
        <v/>
      </c>
      <c r="CR38" s="600"/>
      <c r="CS38" s="600"/>
      <c r="CT38" s="600"/>
      <c r="CU38" s="600"/>
      <c r="CV38" s="600"/>
      <c r="CW38" s="600"/>
      <c r="CX38" s="600"/>
      <c r="CY38" s="600"/>
      <c r="CZ38" s="600"/>
      <c r="DA38" s="600"/>
      <c r="DB38" s="600"/>
      <c r="DC38" s="600"/>
      <c r="DD38" s="600"/>
      <c r="DE38" s="600"/>
      <c r="DG38" s="601" t="str">
        <f>IF('各会計、関係団体の財政状況及び健全化判断比率'!BR11="","",'各会計、関係団体の財政状況及び健全化判断比率'!BR11)</f>
        <v/>
      </c>
      <c r="DH38" s="601"/>
      <c r="DI38" s="208"/>
    </row>
    <row r="39" spans="1:113" ht="32.25" customHeight="1" x14ac:dyDescent="0.15">
      <c r="A39" s="181"/>
      <c r="B39" s="205"/>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81"/>
      <c r="U39" s="599" t="str">
        <f t="shared" si="4"/>
        <v/>
      </c>
      <c r="V39" s="599"/>
      <c r="W39" s="600"/>
      <c r="X39" s="600"/>
      <c r="Y39" s="600"/>
      <c r="Z39" s="600"/>
      <c r="AA39" s="600"/>
      <c r="AB39" s="600"/>
      <c r="AC39" s="600"/>
      <c r="AD39" s="600"/>
      <c r="AE39" s="600"/>
      <c r="AF39" s="600"/>
      <c r="AG39" s="600"/>
      <c r="AH39" s="600"/>
      <c r="AI39" s="600"/>
      <c r="AJ39" s="600"/>
      <c r="AK39" s="600"/>
      <c r="AL39" s="181"/>
      <c r="AM39" s="599" t="str">
        <f t="shared" si="0"/>
        <v/>
      </c>
      <c r="AN39" s="599"/>
      <c r="AO39" s="600"/>
      <c r="AP39" s="600"/>
      <c r="AQ39" s="600"/>
      <c r="AR39" s="600"/>
      <c r="AS39" s="600"/>
      <c r="AT39" s="600"/>
      <c r="AU39" s="600"/>
      <c r="AV39" s="600"/>
      <c r="AW39" s="600"/>
      <c r="AX39" s="600"/>
      <c r="AY39" s="600"/>
      <c r="AZ39" s="600"/>
      <c r="BA39" s="600"/>
      <c r="BB39" s="600"/>
      <c r="BC39" s="600"/>
      <c r="BD39" s="181"/>
      <c r="BE39" s="599" t="str">
        <f t="shared" si="1"/>
        <v/>
      </c>
      <c r="BF39" s="599"/>
      <c r="BG39" s="600"/>
      <c r="BH39" s="600"/>
      <c r="BI39" s="600"/>
      <c r="BJ39" s="600"/>
      <c r="BK39" s="600"/>
      <c r="BL39" s="600"/>
      <c r="BM39" s="600"/>
      <c r="BN39" s="600"/>
      <c r="BO39" s="600"/>
      <c r="BP39" s="600"/>
      <c r="BQ39" s="600"/>
      <c r="BR39" s="600"/>
      <c r="BS39" s="600"/>
      <c r="BT39" s="600"/>
      <c r="BU39" s="600"/>
      <c r="BV39" s="181"/>
      <c r="BW39" s="599">
        <f t="shared" si="2"/>
        <v>12</v>
      </c>
      <c r="BX39" s="599"/>
      <c r="BY39" s="600" t="str">
        <f>IF('各会計、関係団体の財政状況及び健全化判断比率'!B73="","",'各会計、関係団体の財政状況及び健全化判断比率'!B73)</f>
        <v>比企広域市町村圏組合一般会計</v>
      </c>
      <c r="BZ39" s="600"/>
      <c r="CA39" s="600"/>
      <c r="CB39" s="600"/>
      <c r="CC39" s="600"/>
      <c r="CD39" s="600"/>
      <c r="CE39" s="600"/>
      <c r="CF39" s="600"/>
      <c r="CG39" s="600"/>
      <c r="CH39" s="600"/>
      <c r="CI39" s="600"/>
      <c r="CJ39" s="600"/>
      <c r="CK39" s="600"/>
      <c r="CL39" s="600"/>
      <c r="CM39" s="600"/>
      <c r="CN39" s="181"/>
      <c r="CO39" s="599" t="str">
        <f t="shared" si="3"/>
        <v/>
      </c>
      <c r="CP39" s="599"/>
      <c r="CQ39" s="600" t="str">
        <f>IF('各会計、関係団体の財政状況及び健全化判断比率'!BS12="","",'各会計、関係団体の財政状況及び健全化判断比率'!BS12)</f>
        <v/>
      </c>
      <c r="CR39" s="600"/>
      <c r="CS39" s="600"/>
      <c r="CT39" s="600"/>
      <c r="CU39" s="600"/>
      <c r="CV39" s="600"/>
      <c r="CW39" s="600"/>
      <c r="CX39" s="600"/>
      <c r="CY39" s="600"/>
      <c r="CZ39" s="600"/>
      <c r="DA39" s="600"/>
      <c r="DB39" s="600"/>
      <c r="DC39" s="600"/>
      <c r="DD39" s="600"/>
      <c r="DE39" s="600"/>
      <c r="DG39" s="601" t="str">
        <f>IF('各会計、関係団体の財政状況及び健全化判断比率'!BR12="","",'各会計、関係団体の財政状況及び健全化判断比率'!BR12)</f>
        <v/>
      </c>
      <c r="DH39" s="601"/>
      <c r="DI39" s="208"/>
    </row>
    <row r="40" spans="1:113" ht="32.25" customHeight="1" x14ac:dyDescent="0.15">
      <c r="A40" s="181"/>
      <c r="B40" s="205"/>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81"/>
      <c r="U40" s="599" t="str">
        <f t="shared" si="4"/>
        <v/>
      </c>
      <c r="V40" s="599"/>
      <c r="W40" s="600"/>
      <c r="X40" s="600"/>
      <c r="Y40" s="600"/>
      <c r="Z40" s="600"/>
      <c r="AA40" s="600"/>
      <c r="AB40" s="600"/>
      <c r="AC40" s="600"/>
      <c r="AD40" s="600"/>
      <c r="AE40" s="600"/>
      <c r="AF40" s="600"/>
      <c r="AG40" s="600"/>
      <c r="AH40" s="600"/>
      <c r="AI40" s="600"/>
      <c r="AJ40" s="600"/>
      <c r="AK40" s="600"/>
      <c r="AL40" s="181"/>
      <c r="AM40" s="599" t="str">
        <f t="shared" si="0"/>
        <v/>
      </c>
      <c r="AN40" s="599"/>
      <c r="AO40" s="600"/>
      <c r="AP40" s="600"/>
      <c r="AQ40" s="600"/>
      <c r="AR40" s="600"/>
      <c r="AS40" s="600"/>
      <c r="AT40" s="600"/>
      <c r="AU40" s="600"/>
      <c r="AV40" s="600"/>
      <c r="AW40" s="600"/>
      <c r="AX40" s="600"/>
      <c r="AY40" s="600"/>
      <c r="AZ40" s="600"/>
      <c r="BA40" s="600"/>
      <c r="BB40" s="600"/>
      <c r="BC40" s="600"/>
      <c r="BD40" s="181"/>
      <c r="BE40" s="599" t="str">
        <f t="shared" si="1"/>
        <v/>
      </c>
      <c r="BF40" s="599"/>
      <c r="BG40" s="600"/>
      <c r="BH40" s="600"/>
      <c r="BI40" s="600"/>
      <c r="BJ40" s="600"/>
      <c r="BK40" s="600"/>
      <c r="BL40" s="600"/>
      <c r="BM40" s="600"/>
      <c r="BN40" s="600"/>
      <c r="BO40" s="600"/>
      <c r="BP40" s="600"/>
      <c r="BQ40" s="600"/>
      <c r="BR40" s="600"/>
      <c r="BS40" s="600"/>
      <c r="BT40" s="600"/>
      <c r="BU40" s="600"/>
      <c r="BV40" s="181"/>
      <c r="BW40" s="599">
        <f t="shared" si="2"/>
        <v>13</v>
      </c>
      <c r="BX40" s="599"/>
      <c r="BY40" s="600" t="str">
        <f>IF('各会計、関係団体の財政状況及び健全化判断比率'!B74="","",'各会計、関係団体の財政状況及び健全化判断比率'!B74)</f>
        <v>比企広域市町村圏組合消防特別会計</v>
      </c>
      <c r="BZ40" s="600"/>
      <c r="CA40" s="600"/>
      <c r="CB40" s="600"/>
      <c r="CC40" s="600"/>
      <c r="CD40" s="600"/>
      <c r="CE40" s="600"/>
      <c r="CF40" s="600"/>
      <c r="CG40" s="600"/>
      <c r="CH40" s="600"/>
      <c r="CI40" s="600"/>
      <c r="CJ40" s="600"/>
      <c r="CK40" s="600"/>
      <c r="CL40" s="600"/>
      <c r="CM40" s="600"/>
      <c r="CN40" s="181"/>
      <c r="CO40" s="599" t="str">
        <f t="shared" si="3"/>
        <v/>
      </c>
      <c r="CP40" s="599"/>
      <c r="CQ40" s="600" t="str">
        <f>IF('各会計、関係団体の財政状況及び健全化判断比率'!BS13="","",'各会計、関係団体の財政状況及び健全化判断比率'!BS13)</f>
        <v/>
      </c>
      <c r="CR40" s="600"/>
      <c r="CS40" s="600"/>
      <c r="CT40" s="600"/>
      <c r="CU40" s="600"/>
      <c r="CV40" s="600"/>
      <c r="CW40" s="600"/>
      <c r="CX40" s="600"/>
      <c r="CY40" s="600"/>
      <c r="CZ40" s="600"/>
      <c r="DA40" s="600"/>
      <c r="DB40" s="600"/>
      <c r="DC40" s="600"/>
      <c r="DD40" s="600"/>
      <c r="DE40" s="600"/>
      <c r="DG40" s="601" t="str">
        <f>IF('各会計、関係団体の財政状況及び健全化判断比率'!BR13="","",'各会計、関係団体の財政状況及び健全化判断比率'!BR13)</f>
        <v/>
      </c>
      <c r="DH40" s="601"/>
      <c r="DI40" s="208"/>
    </row>
    <row r="41" spans="1:113" ht="32.25" customHeight="1" x14ac:dyDescent="0.15">
      <c r="A41" s="181"/>
      <c r="B41" s="205"/>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81"/>
      <c r="U41" s="599" t="str">
        <f t="shared" si="4"/>
        <v/>
      </c>
      <c r="V41" s="599"/>
      <c r="W41" s="600"/>
      <c r="X41" s="600"/>
      <c r="Y41" s="600"/>
      <c r="Z41" s="600"/>
      <c r="AA41" s="600"/>
      <c r="AB41" s="600"/>
      <c r="AC41" s="600"/>
      <c r="AD41" s="600"/>
      <c r="AE41" s="600"/>
      <c r="AF41" s="600"/>
      <c r="AG41" s="600"/>
      <c r="AH41" s="600"/>
      <c r="AI41" s="600"/>
      <c r="AJ41" s="600"/>
      <c r="AK41" s="600"/>
      <c r="AL41" s="181"/>
      <c r="AM41" s="599" t="str">
        <f t="shared" si="0"/>
        <v/>
      </c>
      <c r="AN41" s="599"/>
      <c r="AO41" s="600"/>
      <c r="AP41" s="600"/>
      <c r="AQ41" s="600"/>
      <c r="AR41" s="600"/>
      <c r="AS41" s="600"/>
      <c r="AT41" s="600"/>
      <c r="AU41" s="600"/>
      <c r="AV41" s="600"/>
      <c r="AW41" s="600"/>
      <c r="AX41" s="600"/>
      <c r="AY41" s="600"/>
      <c r="AZ41" s="600"/>
      <c r="BA41" s="600"/>
      <c r="BB41" s="600"/>
      <c r="BC41" s="600"/>
      <c r="BD41" s="181"/>
      <c r="BE41" s="599" t="str">
        <f t="shared" si="1"/>
        <v/>
      </c>
      <c r="BF41" s="599"/>
      <c r="BG41" s="600"/>
      <c r="BH41" s="600"/>
      <c r="BI41" s="600"/>
      <c r="BJ41" s="600"/>
      <c r="BK41" s="600"/>
      <c r="BL41" s="600"/>
      <c r="BM41" s="600"/>
      <c r="BN41" s="600"/>
      <c r="BO41" s="600"/>
      <c r="BP41" s="600"/>
      <c r="BQ41" s="600"/>
      <c r="BR41" s="600"/>
      <c r="BS41" s="600"/>
      <c r="BT41" s="600"/>
      <c r="BU41" s="600"/>
      <c r="BV41" s="181"/>
      <c r="BW41" s="599">
        <f t="shared" si="2"/>
        <v>14</v>
      </c>
      <c r="BX41" s="599"/>
      <c r="BY41" s="600" t="str">
        <f>IF('各会計、関係団体の財政状況及び健全化判断比率'!B75="","",'各会計、関係団体の財政状況及び健全化判断比率'!B75)</f>
        <v>比企広域市町村圏組合斎場及び霊きゅう自動車特別会計</v>
      </c>
      <c r="BZ41" s="600"/>
      <c r="CA41" s="600"/>
      <c r="CB41" s="600"/>
      <c r="CC41" s="600"/>
      <c r="CD41" s="600"/>
      <c r="CE41" s="600"/>
      <c r="CF41" s="600"/>
      <c r="CG41" s="600"/>
      <c r="CH41" s="600"/>
      <c r="CI41" s="600"/>
      <c r="CJ41" s="600"/>
      <c r="CK41" s="600"/>
      <c r="CL41" s="600"/>
      <c r="CM41" s="600"/>
      <c r="CN41" s="181"/>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G41" s="601" t="str">
        <f>IF('各会計、関係団体の財政状況及び健全化判断比率'!BR14="","",'各会計、関係団体の財政状況及び健全化判断比率'!BR14)</f>
        <v/>
      </c>
      <c r="DH41" s="601"/>
      <c r="DI41" s="208"/>
    </row>
    <row r="42" spans="1:113" ht="32.25" customHeight="1" x14ac:dyDescent="0.15">
      <c r="B42" s="205"/>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81"/>
      <c r="U42" s="599" t="str">
        <f t="shared" si="4"/>
        <v/>
      </c>
      <c r="V42" s="599"/>
      <c r="W42" s="600"/>
      <c r="X42" s="600"/>
      <c r="Y42" s="600"/>
      <c r="Z42" s="600"/>
      <c r="AA42" s="600"/>
      <c r="AB42" s="600"/>
      <c r="AC42" s="600"/>
      <c r="AD42" s="600"/>
      <c r="AE42" s="600"/>
      <c r="AF42" s="600"/>
      <c r="AG42" s="600"/>
      <c r="AH42" s="600"/>
      <c r="AI42" s="600"/>
      <c r="AJ42" s="600"/>
      <c r="AK42" s="600"/>
      <c r="AL42" s="181"/>
      <c r="AM42" s="599" t="str">
        <f t="shared" si="0"/>
        <v/>
      </c>
      <c r="AN42" s="599"/>
      <c r="AO42" s="600"/>
      <c r="AP42" s="600"/>
      <c r="AQ42" s="600"/>
      <c r="AR42" s="600"/>
      <c r="AS42" s="600"/>
      <c r="AT42" s="600"/>
      <c r="AU42" s="600"/>
      <c r="AV42" s="600"/>
      <c r="AW42" s="600"/>
      <c r="AX42" s="600"/>
      <c r="AY42" s="600"/>
      <c r="AZ42" s="600"/>
      <c r="BA42" s="600"/>
      <c r="BB42" s="600"/>
      <c r="BC42" s="600"/>
      <c r="BD42" s="181"/>
      <c r="BE42" s="599" t="str">
        <f t="shared" si="1"/>
        <v/>
      </c>
      <c r="BF42" s="599"/>
      <c r="BG42" s="600"/>
      <c r="BH42" s="600"/>
      <c r="BI42" s="600"/>
      <c r="BJ42" s="600"/>
      <c r="BK42" s="600"/>
      <c r="BL42" s="600"/>
      <c r="BM42" s="600"/>
      <c r="BN42" s="600"/>
      <c r="BO42" s="600"/>
      <c r="BP42" s="600"/>
      <c r="BQ42" s="600"/>
      <c r="BR42" s="600"/>
      <c r="BS42" s="600"/>
      <c r="BT42" s="600"/>
      <c r="BU42" s="600"/>
      <c r="BV42" s="181"/>
      <c r="BW42" s="599">
        <f t="shared" si="2"/>
        <v>15</v>
      </c>
      <c r="BX42" s="599"/>
      <c r="BY42" s="600" t="str">
        <f>IF('各会計、関係団体の財政状況及び健全化判断比率'!B76="","",'各会計、関係団体の財政状況及び健全化判断比率'!B76)</f>
        <v>比企広域市町村圏組合介護認定及び障害程度区分審査会特別会計</v>
      </c>
      <c r="BZ42" s="600"/>
      <c r="CA42" s="600"/>
      <c r="CB42" s="600"/>
      <c r="CC42" s="600"/>
      <c r="CD42" s="600"/>
      <c r="CE42" s="600"/>
      <c r="CF42" s="600"/>
      <c r="CG42" s="600"/>
      <c r="CH42" s="600"/>
      <c r="CI42" s="600"/>
      <c r="CJ42" s="600"/>
      <c r="CK42" s="600"/>
      <c r="CL42" s="600"/>
      <c r="CM42" s="600"/>
      <c r="CN42" s="181"/>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G42" s="601" t="str">
        <f>IF('各会計、関係団体の財政状況及び健全化判断比率'!BR15="","",'各会計、関係団体の財政状況及び健全化判断比率'!BR15)</f>
        <v/>
      </c>
      <c r="DH42" s="601"/>
      <c r="DI42" s="208"/>
    </row>
    <row r="43" spans="1:113" ht="32.25" customHeight="1" x14ac:dyDescent="0.15">
      <c r="B43" s="205"/>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81"/>
      <c r="U43" s="599" t="str">
        <f t="shared" si="4"/>
        <v/>
      </c>
      <c r="V43" s="599"/>
      <c r="W43" s="600"/>
      <c r="X43" s="600"/>
      <c r="Y43" s="600"/>
      <c r="Z43" s="600"/>
      <c r="AA43" s="600"/>
      <c r="AB43" s="600"/>
      <c r="AC43" s="600"/>
      <c r="AD43" s="600"/>
      <c r="AE43" s="600"/>
      <c r="AF43" s="600"/>
      <c r="AG43" s="600"/>
      <c r="AH43" s="600"/>
      <c r="AI43" s="600"/>
      <c r="AJ43" s="600"/>
      <c r="AK43" s="600"/>
      <c r="AL43" s="181"/>
      <c r="AM43" s="599" t="str">
        <f t="shared" si="0"/>
        <v/>
      </c>
      <c r="AN43" s="599"/>
      <c r="AO43" s="600"/>
      <c r="AP43" s="600"/>
      <c r="AQ43" s="600"/>
      <c r="AR43" s="600"/>
      <c r="AS43" s="600"/>
      <c r="AT43" s="600"/>
      <c r="AU43" s="600"/>
      <c r="AV43" s="600"/>
      <c r="AW43" s="600"/>
      <c r="AX43" s="600"/>
      <c r="AY43" s="600"/>
      <c r="AZ43" s="600"/>
      <c r="BA43" s="600"/>
      <c r="BB43" s="600"/>
      <c r="BC43" s="600"/>
      <c r="BD43" s="181"/>
      <c r="BE43" s="599" t="str">
        <f t="shared" si="1"/>
        <v/>
      </c>
      <c r="BF43" s="599"/>
      <c r="BG43" s="600"/>
      <c r="BH43" s="600"/>
      <c r="BI43" s="600"/>
      <c r="BJ43" s="600"/>
      <c r="BK43" s="600"/>
      <c r="BL43" s="600"/>
      <c r="BM43" s="600"/>
      <c r="BN43" s="600"/>
      <c r="BO43" s="600"/>
      <c r="BP43" s="600"/>
      <c r="BQ43" s="600"/>
      <c r="BR43" s="600"/>
      <c r="BS43" s="600"/>
      <c r="BT43" s="600"/>
      <c r="BU43" s="600"/>
      <c r="BV43" s="181"/>
      <c r="BW43" s="599">
        <f t="shared" si="2"/>
        <v>16</v>
      </c>
      <c r="BX43" s="599"/>
      <c r="BY43" s="600" t="str">
        <f>IF('各会計、関係団体の財政状況及び健全化判断比率'!B77="","",'各会計、関係団体の財政状況及び健全化判断比率'!B77)</f>
        <v>比企広域市町村圏組合公平委員会特別会計</v>
      </c>
      <c r="BZ43" s="600"/>
      <c r="CA43" s="600"/>
      <c r="CB43" s="600"/>
      <c r="CC43" s="600"/>
      <c r="CD43" s="600"/>
      <c r="CE43" s="600"/>
      <c r="CF43" s="600"/>
      <c r="CG43" s="600"/>
      <c r="CH43" s="600"/>
      <c r="CI43" s="600"/>
      <c r="CJ43" s="600"/>
      <c r="CK43" s="600"/>
      <c r="CL43" s="600"/>
      <c r="CM43" s="600"/>
      <c r="CN43" s="181"/>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G43" s="601" t="str">
        <f>IF('各会計、関係団体の財政状況及び健全化判断比率'!BR16="","",'各会計、関係団体の財政状況及び健全化判断比率'!BR16)</f>
        <v/>
      </c>
      <c r="DH43" s="601"/>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2" t="s">
        <v>207</v>
      </c>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row>
    <row r="47" spans="1:113" x14ac:dyDescent="0.15">
      <c r="E47" s="602" t="s">
        <v>208</v>
      </c>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row>
    <row r="48" spans="1:113" x14ac:dyDescent="0.15">
      <c r="E48" s="602" t="s">
        <v>209</v>
      </c>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row>
    <row r="49" spans="5:113" x14ac:dyDescent="0.15">
      <c r="E49" s="603" t="s">
        <v>210</v>
      </c>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row>
    <row r="50" spans="5:113" x14ac:dyDescent="0.15">
      <c r="E50" s="602" t="s">
        <v>211</v>
      </c>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row>
    <row r="51" spans="5:113" x14ac:dyDescent="0.15">
      <c r="E51" s="602" t="s">
        <v>212</v>
      </c>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2"/>
      <c r="BU51" s="602"/>
      <c r="BV51" s="602"/>
      <c r="BW51" s="602"/>
      <c r="BX51" s="602"/>
      <c r="BY51" s="602"/>
      <c r="BZ51" s="602"/>
      <c r="CA51" s="602"/>
      <c r="CB51" s="602"/>
      <c r="CC51" s="602"/>
      <c r="CD51" s="602"/>
      <c r="CE51" s="602"/>
      <c r="CF51" s="602"/>
      <c r="CG51" s="602"/>
      <c r="CH51" s="602"/>
      <c r="CI51" s="602"/>
      <c r="CJ51" s="602"/>
      <c r="CK51" s="602"/>
      <c r="CL51" s="602"/>
      <c r="CM51" s="602"/>
      <c r="CN51" s="602"/>
      <c r="CO51" s="602"/>
      <c r="CP51" s="602"/>
      <c r="CQ51" s="602"/>
      <c r="CR51" s="602"/>
      <c r="CS51" s="602"/>
      <c r="CT51" s="602"/>
      <c r="CU51" s="602"/>
      <c r="CV51" s="602"/>
      <c r="CW51" s="602"/>
      <c r="CX51" s="602"/>
      <c r="CY51" s="602"/>
      <c r="CZ51" s="602"/>
      <c r="DA51" s="602"/>
      <c r="DB51" s="602"/>
      <c r="DC51" s="602"/>
      <c r="DD51" s="602"/>
      <c r="DE51" s="602"/>
      <c r="DF51" s="602"/>
      <c r="DG51" s="602"/>
      <c r="DH51" s="602"/>
      <c r="DI51" s="602"/>
    </row>
    <row r="52" spans="5:113" x14ac:dyDescent="0.15">
      <c r="E52" s="602" t="s">
        <v>213</v>
      </c>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2"/>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2"/>
      <c r="CV52" s="602"/>
      <c r="CW52" s="602"/>
      <c r="CX52" s="602"/>
      <c r="CY52" s="602"/>
      <c r="CZ52" s="602"/>
      <c r="DA52" s="602"/>
      <c r="DB52" s="602"/>
      <c r="DC52" s="602"/>
      <c r="DD52" s="602"/>
      <c r="DE52" s="602"/>
      <c r="DF52" s="602"/>
      <c r="DG52" s="602"/>
      <c r="DH52" s="602"/>
      <c r="DI52" s="602"/>
    </row>
    <row r="53" spans="5:113" x14ac:dyDescent="0.15">
      <c r="E53" s="602" t="s">
        <v>214</v>
      </c>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602"/>
      <c r="AR53" s="602"/>
      <c r="AS53" s="602"/>
      <c r="AT53" s="602"/>
      <c r="AU53" s="602"/>
      <c r="AV53" s="602"/>
      <c r="AW53" s="602"/>
      <c r="AX53" s="602"/>
      <c r="AY53" s="602"/>
      <c r="AZ53" s="602"/>
      <c r="BA53" s="602"/>
      <c r="BB53" s="602"/>
      <c r="BC53" s="602"/>
      <c r="BD53" s="602"/>
      <c r="BE53" s="602"/>
      <c r="BF53" s="602"/>
      <c r="BG53" s="602"/>
      <c r="BH53" s="602"/>
      <c r="BI53" s="602"/>
      <c r="BJ53" s="602"/>
      <c r="BK53" s="602"/>
      <c r="BL53" s="602"/>
      <c r="BM53" s="602"/>
      <c r="BN53" s="602"/>
      <c r="BO53" s="602"/>
      <c r="BP53" s="602"/>
      <c r="BQ53" s="602"/>
      <c r="BR53" s="602"/>
      <c r="BS53" s="602"/>
      <c r="BT53" s="602"/>
      <c r="BU53" s="602"/>
      <c r="BV53" s="602"/>
      <c r="BW53" s="602"/>
      <c r="BX53" s="602"/>
      <c r="BY53" s="602"/>
      <c r="BZ53" s="602"/>
      <c r="CA53" s="602"/>
      <c r="CB53" s="602"/>
      <c r="CC53" s="602"/>
      <c r="CD53" s="602"/>
      <c r="CE53" s="602"/>
      <c r="CF53" s="602"/>
      <c r="CG53" s="602"/>
      <c r="CH53" s="602"/>
      <c r="CI53" s="602"/>
      <c r="CJ53" s="602"/>
      <c r="CK53" s="602"/>
      <c r="CL53" s="602"/>
      <c r="CM53" s="602"/>
      <c r="CN53" s="602"/>
      <c r="CO53" s="602"/>
      <c r="CP53" s="602"/>
      <c r="CQ53" s="602"/>
      <c r="CR53" s="602"/>
      <c r="CS53" s="602"/>
      <c r="CT53" s="602"/>
      <c r="CU53" s="602"/>
      <c r="CV53" s="602"/>
      <c r="CW53" s="602"/>
      <c r="CX53" s="602"/>
      <c r="CY53" s="602"/>
      <c r="CZ53" s="602"/>
      <c r="DA53" s="602"/>
      <c r="DB53" s="602"/>
      <c r="DC53" s="602"/>
      <c r="DD53" s="602"/>
      <c r="DE53" s="602"/>
      <c r="DF53" s="602"/>
      <c r="DG53" s="602"/>
      <c r="DH53" s="602"/>
      <c r="DI53" s="602"/>
    </row>
    <row r="54" spans="5:113" x14ac:dyDescent="0.15"/>
    <row r="55" spans="5:113" x14ac:dyDescent="0.15"/>
    <row r="56" spans="5:113" x14ac:dyDescent="0.15"/>
  </sheetData>
  <sheetProtection algorithmName="SHA-512" hashValue="vFrJJimZ0YEMdVL6MxgKLs7Mrj1nojZy+wcsqgJAYrMIaz9FNKOKlui0e2Mp/GHfsFSO9tzL1Vi0fRoOrMqJMQ==" saltValue="87zkF30KcXnzskCA+2AyS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K39" sqref="K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8" t="s">
        <v>569</v>
      </c>
      <c r="D34" s="1158"/>
      <c r="E34" s="1159"/>
      <c r="F34" s="32">
        <v>20.38</v>
      </c>
      <c r="G34" s="33">
        <v>20.149999999999999</v>
      </c>
      <c r="H34" s="33">
        <v>19.399999999999999</v>
      </c>
      <c r="I34" s="33">
        <v>17.7</v>
      </c>
      <c r="J34" s="34">
        <v>17.88</v>
      </c>
      <c r="K34" s="22"/>
      <c r="L34" s="22"/>
      <c r="M34" s="22"/>
      <c r="N34" s="22"/>
      <c r="O34" s="22"/>
      <c r="P34" s="22"/>
    </row>
    <row r="35" spans="1:16" ht="39" customHeight="1" x14ac:dyDescent="0.15">
      <c r="A35" s="22"/>
      <c r="B35" s="35"/>
      <c r="C35" s="1152" t="s">
        <v>570</v>
      </c>
      <c r="D35" s="1153"/>
      <c r="E35" s="1154"/>
      <c r="F35" s="36">
        <v>3.41</v>
      </c>
      <c r="G35" s="37">
        <v>4.33</v>
      </c>
      <c r="H35" s="37">
        <v>3.76</v>
      </c>
      <c r="I35" s="37">
        <v>6.4</v>
      </c>
      <c r="J35" s="38">
        <v>6.71</v>
      </c>
      <c r="K35" s="22"/>
      <c r="L35" s="22"/>
      <c r="M35" s="22"/>
      <c r="N35" s="22"/>
      <c r="O35" s="22"/>
      <c r="P35" s="22"/>
    </row>
    <row r="36" spans="1:16" ht="39" customHeight="1" x14ac:dyDescent="0.15">
      <c r="A36" s="22"/>
      <c r="B36" s="35"/>
      <c r="C36" s="1152" t="s">
        <v>571</v>
      </c>
      <c r="D36" s="1153"/>
      <c r="E36" s="1154"/>
      <c r="F36" s="36" t="s">
        <v>519</v>
      </c>
      <c r="G36" s="37" t="s">
        <v>519</v>
      </c>
      <c r="H36" s="37">
        <v>1.55</v>
      </c>
      <c r="I36" s="37">
        <v>1.69</v>
      </c>
      <c r="J36" s="38">
        <v>2.5299999999999998</v>
      </c>
      <c r="K36" s="22"/>
      <c r="L36" s="22"/>
      <c r="M36" s="22"/>
      <c r="N36" s="22"/>
      <c r="O36" s="22"/>
      <c r="P36" s="22"/>
    </row>
    <row r="37" spans="1:16" ht="39" customHeight="1" x14ac:dyDescent="0.15">
      <c r="A37" s="22"/>
      <c r="B37" s="35"/>
      <c r="C37" s="1152" t="s">
        <v>572</v>
      </c>
      <c r="D37" s="1153"/>
      <c r="E37" s="1154"/>
      <c r="F37" s="36">
        <v>1.89</v>
      </c>
      <c r="G37" s="37">
        <v>1.2</v>
      </c>
      <c r="H37" s="37">
        <v>0.95</v>
      </c>
      <c r="I37" s="37">
        <v>1.06</v>
      </c>
      <c r="J37" s="38">
        <v>1.21</v>
      </c>
      <c r="K37" s="22"/>
      <c r="L37" s="22"/>
      <c r="M37" s="22"/>
      <c r="N37" s="22"/>
      <c r="O37" s="22"/>
      <c r="P37" s="22"/>
    </row>
    <row r="38" spans="1:16" ht="39" customHeight="1" x14ac:dyDescent="0.15">
      <c r="A38" s="22"/>
      <c r="B38" s="35"/>
      <c r="C38" s="1152" t="s">
        <v>573</v>
      </c>
      <c r="D38" s="1153"/>
      <c r="E38" s="1154"/>
      <c r="F38" s="36">
        <v>1.19</v>
      </c>
      <c r="G38" s="37">
        <v>0.81</v>
      </c>
      <c r="H38" s="37">
        <v>0.92</v>
      </c>
      <c r="I38" s="37">
        <v>0.63</v>
      </c>
      <c r="J38" s="38">
        <v>0.97</v>
      </c>
      <c r="K38" s="22"/>
      <c r="L38" s="22"/>
      <c r="M38" s="22"/>
      <c r="N38" s="22"/>
      <c r="O38" s="22"/>
      <c r="P38" s="22"/>
    </row>
    <row r="39" spans="1:16" ht="39" customHeight="1" x14ac:dyDescent="0.15">
      <c r="A39" s="22"/>
      <c r="B39" s="35"/>
      <c r="C39" s="1152" t="s">
        <v>574</v>
      </c>
      <c r="D39" s="1153"/>
      <c r="E39" s="1154"/>
      <c r="F39" s="36">
        <v>0.11</v>
      </c>
      <c r="G39" s="37">
        <v>0.11</v>
      </c>
      <c r="H39" s="37">
        <v>0.09</v>
      </c>
      <c r="I39" s="37">
        <v>0.18</v>
      </c>
      <c r="J39" s="38">
        <v>0.23</v>
      </c>
      <c r="K39" s="22"/>
      <c r="L39" s="22"/>
      <c r="M39" s="22"/>
      <c r="N39" s="22"/>
      <c r="O39" s="22"/>
      <c r="P39" s="22"/>
    </row>
    <row r="40" spans="1:16" ht="39" customHeight="1" x14ac:dyDescent="0.15">
      <c r="A40" s="22"/>
      <c r="B40" s="35"/>
      <c r="C40" s="1152"/>
      <c r="D40" s="1153"/>
      <c r="E40" s="1154"/>
      <c r="F40" s="36"/>
      <c r="G40" s="37"/>
      <c r="H40" s="37"/>
      <c r="I40" s="37"/>
      <c r="J40" s="38"/>
      <c r="K40" s="22"/>
      <c r="L40" s="22"/>
      <c r="M40" s="22"/>
      <c r="N40" s="22"/>
      <c r="O40" s="22"/>
      <c r="P40" s="22"/>
    </row>
    <row r="41" spans="1:16" ht="39" customHeight="1" x14ac:dyDescent="0.15">
      <c r="A41" s="22"/>
      <c r="B41" s="35"/>
      <c r="C41" s="1152"/>
      <c r="D41" s="1153"/>
      <c r="E41" s="1154"/>
      <c r="F41" s="36"/>
      <c r="G41" s="37"/>
      <c r="H41" s="37"/>
      <c r="I41" s="37"/>
      <c r="J41" s="38"/>
      <c r="K41" s="22"/>
      <c r="L41" s="22"/>
      <c r="M41" s="22"/>
      <c r="N41" s="22"/>
      <c r="O41" s="22"/>
      <c r="P41" s="22"/>
    </row>
    <row r="42" spans="1:16" ht="39" customHeight="1" x14ac:dyDescent="0.15">
      <c r="A42" s="22"/>
      <c r="B42" s="39"/>
      <c r="C42" s="1152" t="s">
        <v>575</v>
      </c>
      <c r="D42" s="1153"/>
      <c r="E42" s="1154"/>
      <c r="F42" s="36" t="s">
        <v>519</v>
      </c>
      <c r="G42" s="37" t="s">
        <v>519</v>
      </c>
      <c r="H42" s="37" t="s">
        <v>519</v>
      </c>
      <c r="I42" s="37" t="s">
        <v>519</v>
      </c>
      <c r="J42" s="38" t="s">
        <v>519</v>
      </c>
      <c r="K42" s="22"/>
      <c r="L42" s="22"/>
      <c r="M42" s="22"/>
      <c r="N42" s="22"/>
      <c r="O42" s="22"/>
      <c r="P42" s="22"/>
    </row>
    <row r="43" spans="1:16" ht="39" customHeight="1" thickBot="1" x14ac:dyDescent="0.2">
      <c r="A43" s="22"/>
      <c r="B43" s="40"/>
      <c r="C43" s="1155" t="s">
        <v>576</v>
      </c>
      <c r="D43" s="1156"/>
      <c r="E43" s="1157"/>
      <c r="F43" s="41">
        <v>0.73</v>
      </c>
      <c r="G43" s="42">
        <v>3.08</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SPkLK5PRjHcbWzm6hHIAAHri/YnTmCPdmSU5U/8BMiqgV9XKMqOZfeiwkqQvur87siA/z4AxM/hSxGFs++27Q==" saltValue="OTfS8l0e4vXpB85JMkZW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975</v>
      </c>
      <c r="L45" s="60">
        <v>965</v>
      </c>
      <c r="M45" s="60">
        <v>989</v>
      </c>
      <c r="N45" s="60">
        <v>976</v>
      </c>
      <c r="O45" s="61">
        <v>886</v>
      </c>
      <c r="P45" s="48"/>
      <c r="Q45" s="48"/>
      <c r="R45" s="48"/>
      <c r="S45" s="48"/>
      <c r="T45" s="48"/>
      <c r="U45" s="48"/>
    </row>
    <row r="46" spans="1:21" ht="30.75" customHeight="1" x14ac:dyDescent="0.15">
      <c r="A46" s="48"/>
      <c r="B46" s="1162"/>
      <c r="C46" s="1163"/>
      <c r="D46" s="62"/>
      <c r="E46" s="1168" t="s">
        <v>13</v>
      </c>
      <c r="F46" s="1168"/>
      <c r="G46" s="1168"/>
      <c r="H46" s="1168"/>
      <c r="I46" s="1168"/>
      <c r="J46" s="1169"/>
      <c r="K46" s="63" t="s">
        <v>519</v>
      </c>
      <c r="L46" s="64" t="s">
        <v>519</v>
      </c>
      <c r="M46" s="64" t="s">
        <v>519</v>
      </c>
      <c r="N46" s="64" t="s">
        <v>519</v>
      </c>
      <c r="O46" s="65" t="s">
        <v>519</v>
      </c>
      <c r="P46" s="48"/>
      <c r="Q46" s="48"/>
      <c r="R46" s="48"/>
      <c r="S46" s="48"/>
      <c r="T46" s="48"/>
      <c r="U46" s="48"/>
    </row>
    <row r="47" spans="1:21" ht="30.75" customHeight="1" x14ac:dyDescent="0.15">
      <c r="A47" s="48"/>
      <c r="B47" s="1162"/>
      <c r="C47" s="1163"/>
      <c r="D47" s="62"/>
      <c r="E47" s="1168" t="s">
        <v>14</v>
      </c>
      <c r="F47" s="1168"/>
      <c r="G47" s="1168"/>
      <c r="H47" s="1168"/>
      <c r="I47" s="1168"/>
      <c r="J47" s="1169"/>
      <c r="K47" s="63" t="s">
        <v>519</v>
      </c>
      <c r="L47" s="64" t="s">
        <v>519</v>
      </c>
      <c r="M47" s="64" t="s">
        <v>519</v>
      </c>
      <c r="N47" s="64" t="s">
        <v>519</v>
      </c>
      <c r="O47" s="65" t="s">
        <v>519</v>
      </c>
      <c r="P47" s="48"/>
      <c r="Q47" s="48"/>
      <c r="R47" s="48"/>
      <c r="S47" s="48"/>
      <c r="T47" s="48"/>
      <c r="U47" s="48"/>
    </row>
    <row r="48" spans="1:21" ht="30.75" customHeight="1" x14ac:dyDescent="0.15">
      <c r="A48" s="48"/>
      <c r="B48" s="1162"/>
      <c r="C48" s="1163"/>
      <c r="D48" s="62"/>
      <c r="E48" s="1168" t="s">
        <v>15</v>
      </c>
      <c r="F48" s="1168"/>
      <c r="G48" s="1168"/>
      <c r="H48" s="1168"/>
      <c r="I48" s="1168"/>
      <c r="J48" s="1169"/>
      <c r="K48" s="63">
        <v>198</v>
      </c>
      <c r="L48" s="64">
        <v>207</v>
      </c>
      <c r="M48" s="64">
        <v>232</v>
      </c>
      <c r="N48" s="64">
        <v>211</v>
      </c>
      <c r="O48" s="65">
        <v>215</v>
      </c>
      <c r="P48" s="48"/>
      <c r="Q48" s="48"/>
      <c r="R48" s="48"/>
      <c r="S48" s="48"/>
      <c r="T48" s="48"/>
      <c r="U48" s="48"/>
    </row>
    <row r="49" spans="1:21" ht="30.75" customHeight="1" x14ac:dyDescent="0.15">
      <c r="A49" s="48"/>
      <c r="B49" s="1162"/>
      <c r="C49" s="1163"/>
      <c r="D49" s="62"/>
      <c r="E49" s="1168" t="s">
        <v>16</v>
      </c>
      <c r="F49" s="1168"/>
      <c r="G49" s="1168"/>
      <c r="H49" s="1168"/>
      <c r="I49" s="1168"/>
      <c r="J49" s="1169"/>
      <c r="K49" s="63">
        <v>35</v>
      </c>
      <c r="L49" s="64">
        <v>27</v>
      </c>
      <c r="M49" s="64">
        <v>25</v>
      </c>
      <c r="N49" s="64">
        <v>37</v>
      </c>
      <c r="O49" s="65">
        <v>37</v>
      </c>
      <c r="P49" s="48"/>
      <c r="Q49" s="48"/>
      <c r="R49" s="48"/>
      <c r="S49" s="48"/>
      <c r="T49" s="48"/>
      <c r="U49" s="48"/>
    </row>
    <row r="50" spans="1:21" ht="30.75" customHeight="1" x14ac:dyDescent="0.15">
      <c r="A50" s="48"/>
      <c r="B50" s="1162"/>
      <c r="C50" s="1163"/>
      <c r="D50" s="62"/>
      <c r="E50" s="1168" t="s">
        <v>17</v>
      </c>
      <c r="F50" s="1168"/>
      <c r="G50" s="1168"/>
      <c r="H50" s="1168"/>
      <c r="I50" s="1168"/>
      <c r="J50" s="1169"/>
      <c r="K50" s="63" t="s">
        <v>519</v>
      </c>
      <c r="L50" s="64" t="s">
        <v>519</v>
      </c>
      <c r="M50" s="64" t="s">
        <v>519</v>
      </c>
      <c r="N50" s="64" t="s">
        <v>519</v>
      </c>
      <c r="O50" s="65" t="s">
        <v>519</v>
      </c>
      <c r="P50" s="48"/>
      <c r="Q50" s="48"/>
      <c r="R50" s="48"/>
      <c r="S50" s="48"/>
      <c r="T50" s="48"/>
      <c r="U50" s="48"/>
    </row>
    <row r="51" spans="1:21" ht="30.75" customHeight="1" x14ac:dyDescent="0.15">
      <c r="A51" s="48"/>
      <c r="B51" s="1164"/>
      <c r="C51" s="1165"/>
      <c r="D51" s="66"/>
      <c r="E51" s="1168" t="s">
        <v>18</v>
      </c>
      <c r="F51" s="1168"/>
      <c r="G51" s="1168"/>
      <c r="H51" s="1168"/>
      <c r="I51" s="1168"/>
      <c r="J51" s="1169"/>
      <c r="K51" s="63" t="s">
        <v>519</v>
      </c>
      <c r="L51" s="64" t="s">
        <v>519</v>
      </c>
      <c r="M51" s="64" t="s">
        <v>519</v>
      </c>
      <c r="N51" s="64" t="s">
        <v>519</v>
      </c>
      <c r="O51" s="65" t="s">
        <v>519</v>
      </c>
      <c r="P51" s="48"/>
      <c r="Q51" s="48"/>
      <c r="R51" s="48"/>
      <c r="S51" s="48"/>
      <c r="T51" s="48"/>
      <c r="U51" s="48"/>
    </row>
    <row r="52" spans="1:21" ht="30.75" customHeight="1" x14ac:dyDescent="0.15">
      <c r="A52" s="48"/>
      <c r="B52" s="1170" t="s">
        <v>19</v>
      </c>
      <c r="C52" s="1171"/>
      <c r="D52" s="66"/>
      <c r="E52" s="1168" t="s">
        <v>20</v>
      </c>
      <c r="F52" s="1168"/>
      <c r="G52" s="1168"/>
      <c r="H52" s="1168"/>
      <c r="I52" s="1168"/>
      <c r="J52" s="1169"/>
      <c r="K52" s="63">
        <v>828</v>
      </c>
      <c r="L52" s="64">
        <v>822</v>
      </c>
      <c r="M52" s="64">
        <v>806</v>
      </c>
      <c r="N52" s="64">
        <v>831</v>
      </c>
      <c r="O52" s="65">
        <v>820</v>
      </c>
      <c r="P52" s="48"/>
      <c r="Q52" s="48"/>
      <c r="R52" s="48"/>
      <c r="S52" s="48"/>
      <c r="T52" s="48"/>
      <c r="U52" s="48"/>
    </row>
    <row r="53" spans="1:21" ht="30.75" customHeight="1" thickBot="1" x14ac:dyDescent="0.2">
      <c r="A53" s="48"/>
      <c r="B53" s="1172" t="s">
        <v>21</v>
      </c>
      <c r="C53" s="1173"/>
      <c r="D53" s="67"/>
      <c r="E53" s="1174" t="s">
        <v>22</v>
      </c>
      <c r="F53" s="1174"/>
      <c r="G53" s="1174"/>
      <c r="H53" s="1174"/>
      <c r="I53" s="1174"/>
      <c r="J53" s="1175"/>
      <c r="K53" s="68">
        <v>380</v>
      </c>
      <c r="L53" s="69">
        <v>377</v>
      </c>
      <c r="M53" s="69">
        <v>440</v>
      </c>
      <c r="N53" s="69">
        <v>393</v>
      </c>
      <c r="O53" s="70">
        <v>318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76" t="s">
        <v>26</v>
      </c>
      <c r="C58" s="1177"/>
      <c r="D58" s="1182" t="s">
        <v>27</v>
      </c>
      <c r="E58" s="1183"/>
      <c r="F58" s="1183"/>
      <c r="G58" s="1183"/>
      <c r="H58" s="1183"/>
      <c r="I58" s="1183"/>
      <c r="J58" s="1184"/>
      <c r="K58" s="83"/>
      <c r="L58" s="84"/>
      <c r="M58" s="84"/>
      <c r="N58" s="84"/>
      <c r="O58" s="85"/>
    </row>
    <row r="59" spans="1:21" ht="31.5" customHeight="1" x14ac:dyDescent="0.15">
      <c r="B59" s="1178"/>
      <c r="C59" s="1179"/>
      <c r="D59" s="1185" t="s">
        <v>28</v>
      </c>
      <c r="E59" s="1186"/>
      <c r="F59" s="1186"/>
      <c r="G59" s="1186"/>
      <c r="H59" s="1186"/>
      <c r="I59" s="1186"/>
      <c r="J59" s="1187"/>
      <c r="K59" s="86"/>
      <c r="L59" s="87"/>
      <c r="M59" s="87"/>
      <c r="N59" s="87"/>
      <c r="O59" s="88"/>
    </row>
    <row r="60" spans="1:21" ht="31.5" customHeight="1" thickBot="1" x14ac:dyDescent="0.2">
      <c r="B60" s="1180"/>
      <c r="C60" s="1181"/>
      <c r="D60" s="1188" t="s">
        <v>29</v>
      </c>
      <c r="E60" s="1189"/>
      <c r="F60" s="1189"/>
      <c r="G60" s="1189"/>
      <c r="H60" s="1189"/>
      <c r="I60" s="1189"/>
      <c r="J60" s="1190"/>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x4KX4z5omuaRTXdBZxVlFmKZssfI/yGIfUAPVm/pikTiPBdqwA/BY84SEYL3wpxI8X4uT/zR6NdNS5yaJVq8g==" saltValue="3atWjlY6syVxEcgT2Ovl7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91" t="s">
        <v>32</v>
      </c>
      <c r="C41" s="1192"/>
      <c r="D41" s="105"/>
      <c r="E41" s="1197" t="s">
        <v>33</v>
      </c>
      <c r="F41" s="1197"/>
      <c r="G41" s="1197"/>
      <c r="H41" s="1198"/>
      <c r="I41" s="355">
        <v>9578</v>
      </c>
      <c r="J41" s="356">
        <v>9228</v>
      </c>
      <c r="K41" s="356">
        <v>9122</v>
      </c>
      <c r="L41" s="356">
        <v>8673</v>
      </c>
      <c r="M41" s="357">
        <v>8239</v>
      </c>
    </row>
    <row r="42" spans="2:13" ht="27.75" customHeight="1" x14ac:dyDescent="0.15">
      <c r="B42" s="1193"/>
      <c r="C42" s="1194"/>
      <c r="D42" s="106"/>
      <c r="E42" s="1199" t="s">
        <v>34</v>
      </c>
      <c r="F42" s="1199"/>
      <c r="G42" s="1199"/>
      <c r="H42" s="1200"/>
      <c r="I42" s="358" t="s">
        <v>519</v>
      </c>
      <c r="J42" s="359" t="s">
        <v>519</v>
      </c>
      <c r="K42" s="359" t="s">
        <v>519</v>
      </c>
      <c r="L42" s="359" t="s">
        <v>519</v>
      </c>
      <c r="M42" s="360" t="s">
        <v>519</v>
      </c>
    </row>
    <row r="43" spans="2:13" ht="27.75" customHeight="1" x14ac:dyDescent="0.15">
      <c r="B43" s="1193"/>
      <c r="C43" s="1194"/>
      <c r="D43" s="106"/>
      <c r="E43" s="1199" t="s">
        <v>35</v>
      </c>
      <c r="F43" s="1199"/>
      <c r="G43" s="1199"/>
      <c r="H43" s="1200"/>
      <c r="I43" s="358">
        <v>3463</v>
      </c>
      <c r="J43" s="359">
        <v>3490</v>
      </c>
      <c r="K43" s="359">
        <v>3696</v>
      </c>
      <c r="L43" s="359">
        <v>3710</v>
      </c>
      <c r="M43" s="360">
        <v>3725</v>
      </c>
    </row>
    <row r="44" spans="2:13" ht="27.75" customHeight="1" x14ac:dyDescent="0.15">
      <c r="B44" s="1193"/>
      <c r="C44" s="1194"/>
      <c r="D44" s="106"/>
      <c r="E44" s="1199" t="s">
        <v>36</v>
      </c>
      <c r="F44" s="1199"/>
      <c r="G44" s="1199"/>
      <c r="H44" s="1200"/>
      <c r="I44" s="358">
        <v>211</v>
      </c>
      <c r="J44" s="359">
        <v>255</v>
      </c>
      <c r="K44" s="359">
        <v>404</v>
      </c>
      <c r="L44" s="359">
        <v>398</v>
      </c>
      <c r="M44" s="360">
        <v>371</v>
      </c>
    </row>
    <row r="45" spans="2:13" ht="27.75" customHeight="1" x14ac:dyDescent="0.15">
      <c r="B45" s="1193"/>
      <c r="C45" s="1194"/>
      <c r="D45" s="106"/>
      <c r="E45" s="1199" t="s">
        <v>37</v>
      </c>
      <c r="F45" s="1199"/>
      <c r="G45" s="1199"/>
      <c r="H45" s="1200"/>
      <c r="I45" s="358">
        <v>2484</v>
      </c>
      <c r="J45" s="359">
        <v>2489</v>
      </c>
      <c r="K45" s="359">
        <v>2367</v>
      </c>
      <c r="L45" s="359">
        <v>2448</v>
      </c>
      <c r="M45" s="360">
        <v>2418</v>
      </c>
    </row>
    <row r="46" spans="2:13" ht="27.75" customHeight="1" x14ac:dyDescent="0.15">
      <c r="B46" s="1193"/>
      <c r="C46" s="1194"/>
      <c r="D46" s="107"/>
      <c r="E46" s="1199" t="s">
        <v>38</v>
      </c>
      <c r="F46" s="1199"/>
      <c r="G46" s="1199"/>
      <c r="H46" s="1200"/>
      <c r="I46" s="358" t="s">
        <v>519</v>
      </c>
      <c r="J46" s="359" t="s">
        <v>519</v>
      </c>
      <c r="K46" s="359" t="s">
        <v>519</v>
      </c>
      <c r="L46" s="359" t="s">
        <v>519</v>
      </c>
      <c r="M46" s="360" t="s">
        <v>519</v>
      </c>
    </row>
    <row r="47" spans="2:13" ht="27.75" customHeight="1" x14ac:dyDescent="0.15">
      <c r="B47" s="1193"/>
      <c r="C47" s="1194"/>
      <c r="D47" s="108"/>
      <c r="E47" s="1201" t="s">
        <v>39</v>
      </c>
      <c r="F47" s="1202"/>
      <c r="G47" s="1202"/>
      <c r="H47" s="1203"/>
      <c r="I47" s="358" t="s">
        <v>519</v>
      </c>
      <c r="J47" s="359" t="s">
        <v>519</v>
      </c>
      <c r="K47" s="359" t="s">
        <v>519</v>
      </c>
      <c r="L47" s="359" t="s">
        <v>519</v>
      </c>
      <c r="M47" s="360" t="s">
        <v>519</v>
      </c>
    </row>
    <row r="48" spans="2:13" ht="27.75" customHeight="1" x14ac:dyDescent="0.15">
      <c r="B48" s="1193"/>
      <c r="C48" s="1194"/>
      <c r="D48" s="106"/>
      <c r="E48" s="1199" t="s">
        <v>40</v>
      </c>
      <c r="F48" s="1199"/>
      <c r="G48" s="1199"/>
      <c r="H48" s="1200"/>
      <c r="I48" s="358" t="s">
        <v>519</v>
      </c>
      <c r="J48" s="359" t="s">
        <v>519</v>
      </c>
      <c r="K48" s="359" t="s">
        <v>519</v>
      </c>
      <c r="L48" s="359" t="s">
        <v>519</v>
      </c>
      <c r="M48" s="360" t="s">
        <v>519</v>
      </c>
    </row>
    <row r="49" spans="2:13" ht="27.75" customHeight="1" x14ac:dyDescent="0.15">
      <c r="B49" s="1195"/>
      <c r="C49" s="1196"/>
      <c r="D49" s="106"/>
      <c r="E49" s="1199" t="s">
        <v>41</v>
      </c>
      <c r="F49" s="1199"/>
      <c r="G49" s="1199"/>
      <c r="H49" s="1200"/>
      <c r="I49" s="358" t="s">
        <v>519</v>
      </c>
      <c r="J49" s="359" t="s">
        <v>519</v>
      </c>
      <c r="K49" s="359" t="s">
        <v>519</v>
      </c>
      <c r="L49" s="359" t="s">
        <v>519</v>
      </c>
      <c r="M49" s="360" t="s">
        <v>519</v>
      </c>
    </row>
    <row r="50" spans="2:13" ht="27.75" customHeight="1" x14ac:dyDescent="0.15">
      <c r="B50" s="1204" t="s">
        <v>42</v>
      </c>
      <c r="C50" s="1205"/>
      <c r="D50" s="109"/>
      <c r="E50" s="1199" t="s">
        <v>43</v>
      </c>
      <c r="F50" s="1199"/>
      <c r="G50" s="1199"/>
      <c r="H50" s="1200"/>
      <c r="I50" s="358">
        <v>1800</v>
      </c>
      <c r="J50" s="359">
        <v>1771</v>
      </c>
      <c r="K50" s="359">
        <v>2034</v>
      </c>
      <c r="L50" s="359">
        <v>2385</v>
      </c>
      <c r="M50" s="360">
        <v>2580</v>
      </c>
    </row>
    <row r="51" spans="2:13" ht="27.75" customHeight="1" x14ac:dyDescent="0.15">
      <c r="B51" s="1193"/>
      <c r="C51" s="1194"/>
      <c r="D51" s="106"/>
      <c r="E51" s="1199" t="s">
        <v>44</v>
      </c>
      <c r="F51" s="1199"/>
      <c r="G51" s="1199"/>
      <c r="H51" s="1200"/>
      <c r="I51" s="358">
        <v>2222</v>
      </c>
      <c r="J51" s="359">
        <v>2222</v>
      </c>
      <c r="K51" s="359">
        <v>1981</v>
      </c>
      <c r="L51" s="359">
        <v>1876</v>
      </c>
      <c r="M51" s="360">
        <v>1779</v>
      </c>
    </row>
    <row r="52" spans="2:13" ht="27.75" customHeight="1" x14ac:dyDescent="0.15">
      <c r="B52" s="1195"/>
      <c r="C52" s="1196"/>
      <c r="D52" s="106"/>
      <c r="E52" s="1199" t="s">
        <v>45</v>
      </c>
      <c r="F52" s="1199"/>
      <c r="G52" s="1199"/>
      <c r="H52" s="1200"/>
      <c r="I52" s="358">
        <v>9217</v>
      </c>
      <c r="J52" s="359">
        <v>9149</v>
      </c>
      <c r="K52" s="359">
        <v>9170</v>
      </c>
      <c r="L52" s="359">
        <v>9060</v>
      </c>
      <c r="M52" s="360">
        <v>8690</v>
      </c>
    </row>
    <row r="53" spans="2:13" ht="27.75" customHeight="1" thickBot="1" x14ac:dyDescent="0.2">
      <c r="B53" s="1206" t="s">
        <v>46</v>
      </c>
      <c r="C53" s="1207"/>
      <c r="D53" s="110"/>
      <c r="E53" s="1208" t="s">
        <v>47</v>
      </c>
      <c r="F53" s="1208"/>
      <c r="G53" s="1208"/>
      <c r="H53" s="1209"/>
      <c r="I53" s="361">
        <v>2497</v>
      </c>
      <c r="J53" s="362">
        <v>2320</v>
      </c>
      <c r="K53" s="362">
        <v>2403</v>
      </c>
      <c r="L53" s="362">
        <v>1907</v>
      </c>
      <c r="M53" s="363">
        <v>1704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cM6fGaUVvxS1/RGa+tcQdt8u72uiqAShebzu1oCZEC43+nIloDVWKuIX/DYm/gxXRwAxsVpx+cz5tmLIVMqg==" saltValue="9S8DO0gbgG/N4yunYhWM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8" t="s">
        <v>50</v>
      </c>
      <c r="D55" s="1218"/>
      <c r="E55" s="1219"/>
      <c r="F55" s="122">
        <v>843</v>
      </c>
      <c r="G55" s="122">
        <v>1174</v>
      </c>
      <c r="H55" s="123">
        <v>1273</v>
      </c>
    </row>
    <row r="56" spans="2:8" ht="52.5" customHeight="1" x14ac:dyDescent="0.15">
      <c r="B56" s="124"/>
      <c r="C56" s="1220" t="s">
        <v>51</v>
      </c>
      <c r="D56" s="1220"/>
      <c r="E56" s="1221"/>
      <c r="F56" s="125">
        <v>2</v>
      </c>
      <c r="G56" s="125">
        <v>2</v>
      </c>
      <c r="H56" s="126">
        <v>2</v>
      </c>
    </row>
    <row r="57" spans="2:8" ht="53.25" customHeight="1" x14ac:dyDescent="0.15">
      <c r="B57" s="124"/>
      <c r="C57" s="1222" t="s">
        <v>52</v>
      </c>
      <c r="D57" s="1222"/>
      <c r="E57" s="1223"/>
      <c r="F57" s="127">
        <v>269</v>
      </c>
      <c r="G57" s="127">
        <v>378</v>
      </c>
      <c r="H57" s="128">
        <v>538</v>
      </c>
    </row>
    <row r="58" spans="2:8" ht="45.75" customHeight="1" x14ac:dyDescent="0.15">
      <c r="B58" s="129"/>
      <c r="C58" s="1210" t="s">
        <v>597</v>
      </c>
      <c r="D58" s="1211"/>
      <c r="E58" s="1212"/>
      <c r="F58" s="364">
        <v>150</v>
      </c>
      <c r="G58" s="130">
        <v>250</v>
      </c>
      <c r="H58" s="131">
        <v>400</v>
      </c>
    </row>
    <row r="59" spans="2:8" ht="45.75" customHeight="1" x14ac:dyDescent="0.15">
      <c r="B59" s="129"/>
      <c r="C59" s="1210" t="s">
        <v>598</v>
      </c>
      <c r="D59" s="1211"/>
      <c r="E59" s="1212"/>
      <c r="F59" s="364">
        <v>76</v>
      </c>
      <c r="G59" s="130">
        <v>75</v>
      </c>
      <c r="H59" s="131">
        <v>75</v>
      </c>
    </row>
    <row r="60" spans="2:8" ht="45.75" customHeight="1" x14ac:dyDescent="0.15">
      <c r="B60" s="129"/>
      <c r="C60" s="1210" t="s">
        <v>599</v>
      </c>
      <c r="D60" s="1211"/>
      <c r="E60" s="1212"/>
      <c r="F60" s="364">
        <v>29</v>
      </c>
      <c r="G60" s="130">
        <v>37</v>
      </c>
      <c r="H60" s="131">
        <v>46</v>
      </c>
    </row>
    <row r="61" spans="2:8" ht="45.75" customHeight="1" x14ac:dyDescent="0.15">
      <c r="B61" s="129"/>
      <c r="C61" s="1210" t="s">
        <v>600</v>
      </c>
      <c r="D61" s="1211"/>
      <c r="E61" s="1212"/>
      <c r="F61" s="364">
        <v>9</v>
      </c>
      <c r="G61" s="130">
        <v>10</v>
      </c>
      <c r="H61" s="131">
        <v>11</v>
      </c>
    </row>
    <row r="62" spans="2:8" ht="45.75" customHeight="1" thickBot="1" x14ac:dyDescent="0.2">
      <c r="B62" s="132"/>
      <c r="C62" s="1213" t="s">
        <v>601</v>
      </c>
      <c r="D62" s="1214"/>
      <c r="E62" s="1215"/>
      <c r="F62" s="365">
        <v>4</v>
      </c>
      <c r="G62" s="133">
        <v>4</v>
      </c>
      <c r="H62" s="134">
        <v>4</v>
      </c>
    </row>
    <row r="63" spans="2:8" ht="52.5" customHeight="1" thickBot="1" x14ac:dyDescent="0.2">
      <c r="B63" s="135"/>
      <c r="C63" s="1216" t="s">
        <v>53</v>
      </c>
      <c r="D63" s="1216"/>
      <c r="E63" s="1217"/>
      <c r="F63" s="136">
        <v>1115</v>
      </c>
      <c r="G63" s="136">
        <v>1554</v>
      </c>
      <c r="H63" s="137">
        <v>1813</v>
      </c>
    </row>
    <row r="64" spans="2:8" x14ac:dyDescent="0.15"/>
  </sheetData>
  <sheetProtection algorithmName="SHA-512" hashValue="3BiJxsYBGnTZtYDK0GOpaF+GJSTQ2Z0CPM1qHFskYJ4XLXMYBovtKVxK73ToMNOU/yBG2JFyCA+nSJWWmp1t+Q==" saltValue="fzxY8ZjkYbZZnOScD4f2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16985</v>
      </c>
      <c r="E3" s="156"/>
      <c r="F3" s="157">
        <v>47387</v>
      </c>
      <c r="G3" s="158"/>
      <c r="H3" s="159"/>
    </row>
    <row r="4" spans="1:8" x14ac:dyDescent="0.15">
      <c r="A4" s="160"/>
      <c r="B4" s="161"/>
      <c r="C4" s="162"/>
      <c r="D4" s="163">
        <v>8026</v>
      </c>
      <c r="E4" s="164"/>
      <c r="F4" s="165">
        <v>24928</v>
      </c>
      <c r="G4" s="166"/>
      <c r="H4" s="167"/>
    </row>
    <row r="5" spans="1:8" x14ac:dyDescent="0.15">
      <c r="A5" s="148" t="s">
        <v>552</v>
      </c>
      <c r="B5" s="153"/>
      <c r="C5" s="154"/>
      <c r="D5" s="155">
        <v>11189</v>
      </c>
      <c r="E5" s="156"/>
      <c r="F5" s="157">
        <v>51264</v>
      </c>
      <c r="G5" s="158"/>
      <c r="H5" s="159"/>
    </row>
    <row r="6" spans="1:8" x14ac:dyDescent="0.15">
      <c r="A6" s="160"/>
      <c r="B6" s="161"/>
      <c r="C6" s="162"/>
      <c r="D6" s="163">
        <v>5377</v>
      </c>
      <c r="E6" s="164"/>
      <c r="F6" s="165">
        <v>26040</v>
      </c>
      <c r="G6" s="166"/>
      <c r="H6" s="167"/>
    </row>
    <row r="7" spans="1:8" x14ac:dyDescent="0.15">
      <c r="A7" s="148" t="s">
        <v>553</v>
      </c>
      <c r="B7" s="153"/>
      <c r="C7" s="154"/>
      <c r="D7" s="155">
        <v>32703</v>
      </c>
      <c r="E7" s="156"/>
      <c r="F7" s="157">
        <v>52068</v>
      </c>
      <c r="G7" s="158"/>
      <c r="H7" s="159"/>
    </row>
    <row r="8" spans="1:8" x14ac:dyDescent="0.15">
      <c r="A8" s="160"/>
      <c r="B8" s="161"/>
      <c r="C8" s="162"/>
      <c r="D8" s="163">
        <v>19702</v>
      </c>
      <c r="E8" s="164"/>
      <c r="F8" s="165">
        <v>26936</v>
      </c>
      <c r="G8" s="166"/>
      <c r="H8" s="167"/>
    </row>
    <row r="9" spans="1:8" x14ac:dyDescent="0.15">
      <c r="A9" s="148" t="s">
        <v>554</v>
      </c>
      <c r="B9" s="153"/>
      <c r="C9" s="154"/>
      <c r="D9" s="155">
        <v>11219</v>
      </c>
      <c r="E9" s="156"/>
      <c r="F9" s="157">
        <v>47161</v>
      </c>
      <c r="G9" s="158"/>
      <c r="H9" s="159"/>
    </row>
    <row r="10" spans="1:8" x14ac:dyDescent="0.15">
      <c r="A10" s="160"/>
      <c r="B10" s="161"/>
      <c r="C10" s="162"/>
      <c r="D10" s="163">
        <v>8393</v>
      </c>
      <c r="E10" s="164"/>
      <c r="F10" s="165">
        <v>24595</v>
      </c>
      <c r="G10" s="166"/>
      <c r="H10" s="167"/>
    </row>
    <row r="11" spans="1:8" x14ac:dyDescent="0.15">
      <c r="A11" s="148" t="s">
        <v>555</v>
      </c>
      <c r="B11" s="153"/>
      <c r="C11" s="154"/>
      <c r="D11" s="155">
        <v>27887</v>
      </c>
      <c r="E11" s="156"/>
      <c r="F11" s="157">
        <v>43423</v>
      </c>
      <c r="G11" s="158"/>
      <c r="H11" s="159"/>
    </row>
    <row r="12" spans="1:8" x14ac:dyDescent="0.15">
      <c r="A12" s="160"/>
      <c r="B12" s="161"/>
      <c r="C12" s="168"/>
      <c r="D12" s="163">
        <v>19284</v>
      </c>
      <c r="E12" s="164"/>
      <c r="F12" s="165">
        <v>22207</v>
      </c>
      <c r="G12" s="166"/>
      <c r="H12" s="167"/>
    </row>
    <row r="13" spans="1:8" x14ac:dyDescent="0.15">
      <c r="A13" s="148"/>
      <c r="B13" s="153"/>
      <c r="C13" s="169"/>
      <c r="D13" s="170">
        <v>19997</v>
      </c>
      <c r="E13" s="171"/>
      <c r="F13" s="172">
        <v>48261</v>
      </c>
      <c r="G13" s="173"/>
      <c r="H13" s="159"/>
    </row>
    <row r="14" spans="1:8" x14ac:dyDescent="0.15">
      <c r="A14" s="160"/>
      <c r="B14" s="161"/>
      <c r="C14" s="162"/>
      <c r="D14" s="163">
        <v>12156</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3.41</v>
      </c>
      <c r="C19" s="174">
        <f>ROUND(VALUE(SUBSTITUTE(実質収支比率等に係る経年分析!G$48,"▲","-")),2)</f>
        <v>4.33</v>
      </c>
      <c r="D19" s="174">
        <f>ROUND(VALUE(SUBSTITUTE(実質収支比率等に係る経年分析!H$48,"▲","-")),2)</f>
        <v>3.77</v>
      </c>
      <c r="E19" s="174">
        <f>ROUND(VALUE(SUBSTITUTE(実質収支比率等に係る経年分析!I$48,"▲","-")),2)</f>
        <v>6.41</v>
      </c>
      <c r="F19" s="174">
        <f>ROUND(VALUE(SUBSTITUTE(実質収支比率等に係る経年分析!J$48,"▲","-")),2)</f>
        <v>6.72</v>
      </c>
    </row>
    <row r="20" spans="1:11" x14ac:dyDescent="0.15">
      <c r="A20" s="174" t="s">
        <v>57</v>
      </c>
      <c r="B20" s="174">
        <f>ROUND(VALUE(SUBSTITUTE(実質収支比率等に係る経年分析!F$47,"▲","-")),2)</f>
        <v>13.25</v>
      </c>
      <c r="C20" s="174">
        <f>ROUND(VALUE(SUBSTITUTE(実質収支比率等に係る経年分析!G$47,"▲","-")),2)</f>
        <v>11.9</v>
      </c>
      <c r="D20" s="174">
        <f>ROUND(VALUE(SUBSTITUTE(実質収支比率等に係る経年分析!H$47,"▲","-")),2)</f>
        <v>12.75</v>
      </c>
      <c r="E20" s="174">
        <f>ROUND(VALUE(SUBSTITUTE(実質収支比率等に係る経年分析!I$47,"▲","-")),2)</f>
        <v>16.89</v>
      </c>
      <c r="F20" s="174">
        <f>ROUND(VALUE(SUBSTITUTE(実質収支比率等に係る経年分析!J$47,"▲","-")),2)</f>
        <v>18.96</v>
      </c>
    </row>
    <row r="21" spans="1:11" x14ac:dyDescent="0.15">
      <c r="A21" s="174" t="s">
        <v>58</v>
      </c>
      <c r="B21" s="174">
        <f>IF(ISNUMBER(VALUE(SUBSTITUTE(実質収支比率等に係る経年分析!F$49,"▲","-"))),ROUND(VALUE(SUBSTITUTE(実質収支比率等に係る経年分析!F$49,"▲","-")),2),NA())</f>
        <v>-2.2999999999999998</v>
      </c>
      <c r="C21" s="174">
        <f>IF(ISNUMBER(VALUE(SUBSTITUTE(実質収支比率等に係る経年分析!G$49,"▲","-"))),ROUND(VALUE(SUBSTITUTE(実質収支比率等に係る経年分析!G$49,"▲","-")),2),NA())</f>
        <v>-3.14</v>
      </c>
      <c r="D21" s="174">
        <f>IF(ISNUMBER(VALUE(SUBSTITUTE(実質収支比率等に係る経年分析!H$49,"▲","-"))),ROUND(VALUE(SUBSTITUTE(実質収支比率等に係る経年分析!H$49,"▲","-")),2),NA())</f>
        <v>-2.29</v>
      </c>
      <c r="E21" s="174">
        <f>IF(ISNUMBER(VALUE(SUBSTITUTE(実質収支比率等に係る経年分析!I$49,"▲","-"))),ROUND(VALUE(SUBSTITUTE(実質収支比率等に係る経年分析!I$49,"▲","-")),2),NA())</f>
        <v>4.8899999999999997</v>
      </c>
      <c r="F21" s="174">
        <f>IF(ISNUMBER(VALUE(SUBSTITUTE(実質収支比率等に係る経年分析!J$49,"▲","-"))),ROUND(VALUE(SUBSTITUTE(実質収支比率等に係る経年分析!J$49,"▲","-")),2),NA())</f>
        <v>-4.26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3.08</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0.97</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2.5299999999999998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6.71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20.38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20.149999999999999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19.399999999999999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17.88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828</v>
      </c>
      <c r="E42" s="176"/>
      <c r="F42" s="176"/>
      <c r="G42" s="176">
        <f>'実質公債費比率（分子）の構造'!L$52</f>
        <v>822</v>
      </c>
      <c r="H42" s="176"/>
      <c r="I42" s="176"/>
      <c r="J42" s="176">
        <f>'実質公債費比率（分子）の構造'!M$52</f>
        <v>806</v>
      </c>
      <c r="K42" s="176"/>
      <c r="L42" s="176"/>
      <c r="M42" s="176">
        <f>'実質公債費比率（分子）の構造'!N$52</f>
        <v>831</v>
      </c>
      <c r="N42" s="176"/>
      <c r="O42" s="176"/>
      <c r="P42" s="176">
        <f>'実質公債費比率（分子）の構造'!O$52</f>
        <v>820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35</v>
      </c>
      <c r="C45" s="176"/>
      <c r="D45" s="176"/>
      <c r="E45" s="176">
        <f>'実質公債費比率（分子）の構造'!L$49</f>
        <v>27</v>
      </c>
      <c r="F45" s="176"/>
      <c r="G45" s="176"/>
      <c r="H45" s="176">
        <f>'実質公債費比率（分子）の構造'!M$49</f>
        <v>25</v>
      </c>
      <c r="I45" s="176"/>
      <c r="J45" s="176"/>
      <c r="K45" s="176">
        <f>'実質公債費比率（分子）の構造'!N$49</f>
        <v>37</v>
      </c>
      <c r="L45" s="176"/>
      <c r="M45" s="176"/>
      <c r="N45" s="176">
        <f>'実質公債費比率（分子）の構造'!O$49</f>
        <v>37</v>
      </c>
      <c r="O45" s="176"/>
      <c r="P45" s="176"/>
    </row>
    <row r="46" spans="1:16" x14ac:dyDescent="0.15">
      <c r="A46" s="176" t="s">
        <v>69</v>
      </c>
      <c r="B46" s="176">
        <f>'実質公債費比率（分子）の構造'!K$48</f>
        <v>198</v>
      </c>
      <c r="C46" s="176"/>
      <c r="D46" s="176"/>
      <c r="E46" s="176">
        <f>'実質公債費比率（分子）の構造'!L$48</f>
        <v>207</v>
      </c>
      <c r="F46" s="176"/>
      <c r="G46" s="176"/>
      <c r="H46" s="176">
        <f>'実質公債費比率（分子）の構造'!M$48</f>
        <v>232</v>
      </c>
      <c r="I46" s="176"/>
      <c r="J46" s="176"/>
      <c r="K46" s="176">
        <f>'実質公債費比率（分子）の構造'!N$48</f>
        <v>211</v>
      </c>
      <c r="L46" s="176"/>
      <c r="M46" s="176"/>
      <c r="N46" s="176">
        <f>'実質公債費比率（分子）の構造'!O$48</f>
        <v>215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975</v>
      </c>
      <c r="C49" s="176"/>
      <c r="D49" s="176"/>
      <c r="E49" s="176">
        <f>'実質公債費比率（分子）の構造'!L$45</f>
        <v>965</v>
      </c>
      <c r="F49" s="176"/>
      <c r="G49" s="176"/>
      <c r="H49" s="176">
        <f>'実質公債費比率（分子）の構造'!M$45</f>
        <v>989</v>
      </c>
      <c r="I49" s="176"/>
      <c r="J49" s="176"/>
      <c r="K49" s="176">
        <f>'実質公債費比率（分子）の構造'!N$45</f>
        <v>976</v>
      </c>
      <c r="L49" s="176"/>
      <c r="M49" s="176"/>
      <c r="N49" s="176">
        <f>'実質公債費比率（分子）の構造'!O$45</f>
        <v>886</v>
      </c>
      <c r="O49" s="176"/>
      <c r="P49" s="176"/>
    </row>
    <row r="50" spans="1:16" x14ac:dyDescent="0.15">
      <c r="A50" s="176" t="s">
        <v>73</v>
      </c>
      <c r="B50" s="176" t="e">
        <f>NA()</f>
        <v>#N/A</v>
      </c>
      <c r="C50" s="176">
        <f>IF(ISNUMBER('実質公債費比率（分子）の構造'!K$53),'実質公債費比率（分子）の構造'!K$53,NA())</f>
        <v>380</v>
      </c>
      <c r="D50" s="176" t="e">
        <f>NA()</f>
        <v>#N/A</v>
      </c>
      <c r="E50" s="176" t="e">
        <f>NA()</f>
        <v>#N/A</v>
      </c>
      <c r="F50" s="176">
        <f>IF(ISNUMBER('実質公債費比率（分子）の構造'!L$53),'実質公債費比率（分子）の構造'!L$53,NA())</f>
        <v>377</v>
      </c>
      <c r="G50" s="176" t="e">
        <f>NA()</f>
        <v>#N/A</v>
      </c>
      <c r="H50" s="176" t="e">
        <f>NA()</f>
        <v>#N/A</v>
      </c>
      <c r="I50" s="176">
        <f>IF(ISNUMBER('実質公債費比率（分子）の構造'!M$53),'実質公債費比率（分子）の構造'!M$53,NA())</f>
        <v>440</v>
      </c>
      <c r="J50" s="176" t="e">
        <f>NA()</f>
        <v>#N/A</v>
      </c>
      <c r="K50" s="176" t="e">
        <f>NA()</f>
        <v>#N/A</v>
      </c>
      <c r="L50" s="176">
        <f>IF(ISNUMBER('実質公債費比率（分子）の構造'!N$53),'実質公債費比率（分子）の構造'!N$53,NA())</f>
        <v>393</v>
      </c>
      <c r="M50" s="176" t="e">
        <f>NA()</f>
        <v>#N/A</v>
      </c>
      <c r="N50" s="176" t="e">
        <f>NA()</f>
        <v>#N/A</v>
      </c>
      <c r="O50" s="176">
        <f>IF(ISNUMBER('実質公債費比率（分子）の構造'!O$53),'実質公債費比率（分子）の構造'!O$53,NA())</f>
        <v>318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9217</v>
      </c>
      <c r="E56" s="175"/>
      <c r="F56" s="175"/>
      <c r="G56" s="175">
        <f>'将来負担比率（分子）の構造'!J$52</f>
        <v>9149</v>
      </c>
      <c r="H56" s="175"/>
      <c r="I56" s="175"/>
      <c r="J56" s="175">
        <f>'将来負担比率（分子）の構造'!K$52</f>
        <v>9170</v>
      </c>
      <c r="K56" s="175"/>
      <c r="L56" s="175"/>
      <c r="M56" s="175">
        <f>'将来負担比率（分子）の構造'!L$52</f>
        <v>9060</v>
      </c>
      <c r="N56" s="175"/>
      <c r="O56" s="175"/>
      <c r="P56" s="175">
        <f>'将来負担比率（分子）の構造'!M$52</f>
        <v>8690</v>
      </c>
    </row>
    <row r="57" spans="1:16" x14ac:dyDescent="0.15">
      <c r="A57" s="175" t="s">
        <v>44</v>
      </c>
      <c r="B57" s="175"/>
      <c r="C57" s="175"/>
      <c r="D57" s="175">
        <f>'将来負担比率（分子）の構造'!I$51</f>
        <v>2222</v>
      </c>
      <c r="E57" s="175"/>
      <c r="F57" s="175"/>
      <c r="G57" s="175">
        <f>'将来負担比率（分子）の構造'!J$51</f>
        <v>2222</v>
      </c>
      <c r="H57" s="175"/>
      <c r="I57" s="175"/>
      <c r="J57" s="175">
        <f>'将来負担比率（分子）の構造'!K$51</f>
        <v>1981</v>
      </c>
      <c r="K57" s="175"/>
      <c r="L57" s="175"/>
      <c r="M57" s="175">
        <f>'将来負担比率（分子）の構造'!L$51</f>
        <v>1876</v>
      </c>
      <c r="N57" s="175"/>
      <c r="O57" s="175"/>
      <c r="P57" s="175">
        <f>'将来負担比率（分子）の構造'!M$51</f>
        <v>1779</v>
      </c>
    </row>
    <row r="58" spans="1:16" x14ac:dyDescent="0.15">
      <c r="A58" s="175" t="s">
        <v>43</v>
      </c>
      <c r="B58" s="175"/>
      <c r="C58" s="175"/>
      <c r="D58" s="175">
        <f>'将来負担比率（分子）の構造'!I$50</f>
        <v>1800</v>
      </c>
      <c r="E58" s="175"/>
      <c r="F58" s="175"/>
      <c r="G58" s="175">
        <f>'将来負担比率（分子）の構造'!J$50</f>
        <v>1771</v>
      </c>
      <c r="H58" s="175"/>
      <c r="I58" s="175"/>
      <c r="J58" s="175">
        <f>'将来負担比率（分子）の構造'!K$50</f>
        <v>2034</v>
      </c>
      <c r="K58" s="175"/>
      <c r="L58" s="175"/>
      <c r="M58" s="175">
        <f>'将来負担比率（分子）の構造'!L$50</f>
        <v>2385</v>
      </c>
      <c r="N58" s="175"/>
      <c r="O58" s="175"/>
      <c r="P58" s="175">
        <f>'将来負担比率（分子）の構造'!M$50</f>
        <v>2580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2484</v>
      </c>
      <c r="C62" s="175"/>
      <c r="D62" s="175"/>
      <c r="E62" s="175">
        <f>'将来負担比率（分子）の構造'!J$45</f>
        <v>2489</v>
      </c>
      <c r="F62" s="175"/>
      <c r="G62" s="175"/>
      <c r="H62" s="175">
        <f>'将来負担比率（分子）の構造'!K$45</f>
        <v>2367</v>
      </c>
      <c r="I62" s="175"/>
      <c r="J62" s="175"/>
      <c r="K62" s="175">
        <f>'将来負担比率（分子）の構造'!L$45</f>
        <v>2448</v>
      </c>
      <c r="L62" s="175"/>
      <c r="M62" s="175"/>
      <c r="N62" s="175">
        <f>'将来負担比率（分子）の構造'!M$45</f>
        <v>2418</v>
      </c>
      <c r="O62" s="175"/>
      <c r="P62" s="175"/>
    </row>
    <row r="63" spans="1:16" x14ac:dyDescent="0.15">
      <c r="A63" s="175" t="s">
        <v>36</v>
      </c>
      <c r="B63" s="175">
        <f>'将来負担比率（分子）の構造'!I$44</f>
        <v>211</v>
      </c>
      <c r="C63" s="175"/>
      <c r="D63" s="175"/>
      <c r="E63" s="175">
        <f>'将来負担比率（分子）の構造'!J$44</f>
        <v>255</v>
      </c>
      <c r="F63" s="175"/>
      <c r="G63" s="175"/>
      <c r="H63" s="175">
        <f>'将来負担比率（分子）の構造'!K$44</f>
        <v>404</v>
      </c>
      <c r="I63" s="175"/>
      <c r="J63" s="175"/>
      <c r="K63" s="175">
        <f>'将来負担比率（分子）の構造'!L$44</f>
        <v>398</v>
      </c>
      <c r="L63" s="175"/>
      <c r="M63" s="175"/>
      <c r="N63" s="175">
        <f>'将来負担比率（分子）の構造'!M$44</f>
        <v>371</v>
      </c>
      <c r="O63" s="175"/>
      <c r="P63" s="175"/>
    </row>
    <row r="64" spans="1:16" x14ac:dyDescent="0.15">
      <c r="A64" s="175" t="s">
        <v>35</v>
      </c>
      <c r="B64" s="175">
        <f>'将来負担比率（分子）の構造'!I$43</f>
        <v>3463</v>
      </c>
      <c r="C64" s="175"/>
      <c r="D64" s="175"/>
      <c r="E64" s="175">
        <f>'将来負担比率（分子）の構造'!J$43</f>
        <v>3490</v>
      </c>
      <c r="F64" s="175"/>
      <c r="G64" s="175"/>
      <c r="H64" s="175">
        <f>'将来負担比率（分子）の構造'!K$43</f>
        <v>3696</v>
      </c>
      <c r="I64" s="175"/>
      <c r="J64" s="175"/>
      <c r="K64" s="175">
        <f>'将来負担比率（分子）の構造'!L$43</f>
        <v>3710</v>
      </c>
      <c r="L64" s="175"/>
      <c r="M64" s="175"/>
      <c r="N64" s="175">
        <f>'将来負担比率（分子）の構造'!M$43</f>
        <v>3725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9578</v>
      </c>
      <c r="C66" s="175"/>
      <c r="D66" s="175"/>
      <c r="E66" s="175">
        <f>'将来負担比率（分子）の構造'!J$41</f>
        <v>9228</v>
      </c>
      <c r="F66" s="175"/>
      <c r="G66" s="175"/>
      <c r="H66" s="175">
        <f>'将来負担比率（分子）の構造'!K$41</f>
        <v>9122</v>
      </c>
      <c r="I66" s="175"/>
      <c r="J66" s="175"/>
      <c r="K66" s="175">
        <f>'将来負担比率（分子）の構造'!L$41</f>
        <v>8673</v>
      </c>
      <c r="L66" s="175"/>
      <c r="M66" s="175"/>
      <c r="N66" s="175">
        <f>'将来負担比率（分子）の構造'!M$41</f>
        <v>8239</v>
      </c>
      <c r="O66" s="175"/>
      <c r="P66" s="175"/>
    </row>
    <row r="67" spans="1:16" x14ac:dyDescent="0.15">
      <c r="A67" s="175" t="s">
        <v>77</v>
      </c>
      <c r="B67" s="175" t="e">
        <f>NA()</f>
        <v>#N/A</v>
      </c>
      <c r="C67" s="175">
        <f>IF(ISNUMBER('将来負担比率（分子）の構造'!I$53), IF('将来負担比率（分子）の構造'!I$53 &lt; 0, 0, '将来負担比率（分子）の構造'!I$53), NA())</f>
        <v>2497</v>
      </c>
      <c r="D67" s="175" t="e">
        <f>NA()</f>
        <v>#N/A</v>
      </c>
      <c r="E67" s="175" t="e">
        <f>NA()</f>
        <v>#N/A</v>
      </c>
      <c r="F67" s="175">
        <f>IF(ISNUMBER('将来負担比率（分子）の構造'!J$53), IF('将来負担比率（分子）の構造'!J$53 &lt; 0, 0, '将来負担比率（分子）の構造'!J$53), NA())</f>
        <v>2320</v>
      </c>
      <c r="G67" s="175" t="e">
        <f>NA()</f>
        <v>#N/A</v>
      </c>
      <c r="H67" s="175" t="e">
        <f>NA()</f>
        <v>#N/A</v>
      </c>
      <c r="I67" s="175">
        <f>IF(ISNUMBER('将来負担比率（分子）の構造'!K$53), IF('将来負担比率（分子）の構造'!K$53 &lt; 0, 0, '将来負担比率（分子）の構造'!K$53), NA())</f>
        <v>2403</v>
      </c>
      <c r="J67" s="175" t="e">
        <f>NA()</f>
        <v>#N/A</v>
      </c>
      <c r="K67" s="175" t="e">
        <f>NA()</f>
        <v>#N/A</v>
      </c>
      <c r="L67" s="175">
        <f>IF(ISNUMBER('将来負担比率（分子）の構造'!L$53), IF('将来負担比率（分子）の構造'!L$53 &lt; 0, 0, '将来負担比率（分子）の構造'!L$53), NA())</f>
        <v>1907</v>
      </c>
      <c r="M67" s="175" t="e">
        <f>NA()</f>
        <v>#N/A</v>
      </c>
      <c r="N67" s="175" t="e">
        <f>NA()</f>
        <v>#N/A</v>
      </c>
      <c r="O67" s="175">
        <f>IF(ISNUMBER('将来負担比率（分子）の構造'!M$53), IF('将来負担比率（分子）の構造'!M$53 &lt; 0, 0, '将来負担比率（分子）の構造'!M$53), NA())</f>
        <v>1704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843</v>
      </c>
      <c r="C72" s="179">
        <f>基金残高に係る経年分析!G55</f>
        <v>1174</v>
      </c>
      <c r="D72" s="179">
        <f>基金残高に係る経年分析!H55</f>
        <v>1273</v>
      </c>
    </row>
    <row r="73" spans="1:16" x14ac:dyDescent="0.15">
      <c r="A73" s="178" t="s">
        <v>80</v>
      </c>
      <c r="B73" s="179">
        <f>基金残高に係る経年分析!F56</f>
        <v>2</v>
      </c>
      <c r="C73" s="179">
        <f>基金残高に係る経年分析!G56</f>
        <v>2</v>
      </c>
      <c r="D73" s="179">
        <f>基金残高に係る経年分析!H56</f>
        <v>2</v>
      </c>
    </row>
    <row r="74" spans="1:16" x14ac:dyDescent="0.15">
      <c r="A74" s="178" t="s">
        <v>81</v>
      </c>
      <c r="B74" s="179">
        <f>基金残高に係る経年分析!F57</f>
        <v>269</v>
      </c>
      <c r="C74" s="179">
        <f>基金残高に係る経年分析!G57</f>
        <v>378</v>
      </c>
      <c r="D74" s="179">
        <f>基金残高に係る経年分析!H57</f>
        <v>538</v>
      </c>
    </row>
  </sheetData>
  <sheetProtection algorithmName="SHA-512" hashValue="1FSxJnsJeHrJYSG7o7VaKPHH24l4hoLS1OsRe87E/xNQWz9rKqhhpS5P1xTTNZCEl+OaXbAtgONA1HMmSs+Sgg==" saltValue="yan/kGOt3hTNn2Hwdcub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4" t="s">
        <v>215</v>
      </c>
      <c r="DI1" s="605"/>
      <c r="DJ1" s="605"/>
      <c r="DK1" s="605"/>
      <c r="DL1" s="605"/>
      <c r="DM1" s="605"/>
      <c r="DN1" s="606"/>
      <c r="DO1" s="214"/>
      <c r="DP1" s="604" t="s">
        <v>216</v>
      </c>
      <c r="DQ1" s="605"/>
      <c r="DR1" s="605"/>
      <c r="DS1" s="605"/>
      <c r="DT1" s="605"/>
      <c r="DU1" s="605"/>
      <c r="DV1" s="605"/>
      <c r="DW1" s="605"/>
      <c r="DX1" s="605"/>
      <c r="DY1" s="605"/>
      <c r="DZ1" s="605"/>
      <c r="EA1" s="605"/>
      <c r="EB1" s="605"/>
      <c r="EC1" s="606"/>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7" t="s">
        <v>218</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219</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07" t="s">
        <v>220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7" t="s">
        <v>1</v>
      </c>
      <c r="C4" s="608"/>
      <c r="D4" s="608"/>
      <c r="E4" s="608"/>
      <c r="F4" s="608"/>
      <c r="G4" s="608"/>
      <c r="H4" s="608"/>
      <c r="I4" s="608"/>
      <c r="J4" s="608"/>
      <c r="K4" s="608"/>
      <c r="L4" s="608"/>
      <c r="M4" s="608"/>
      <c r="N4" s="608"/>
      <c r="O4" s="608"/>
      <c r="P4" s="608"/>
      <c r="Q4" s="609"/>
      <c r="R4" s="607" t="s">
        <v>221</v>
      </c>
      <c r="S4" s="608"/>
      <c r="T4" s="608"/>
      <c r="U4" s="608"/>
      <c r="V4" s="608"/>
      <c r="W4" s="608"/>
      <c r="X4" s="608"/>
      <c r="Y4" s="609"/>
      <c r="Z4" s="607" t="s">
        <v>222</v>
      </c>
      <c r="AA4" s="608"/>
      <c r="AB4" s="608"/>
      <c r="AC4" s="609"/>
      <c r="AD4" s="607" t="s">
        <v>223</v>
      </c>
      <c r="AE4" s="608"/>
      <c r="AF4" s="608"/>
      <c r="AG4" s="608"/>
      <c r="AH4" s="608"/>
      <c r="AI4" s="608"/>
      <c r="AJ4" s="608"/>
      <c r="AK4" s="609"/>
      <c r="AL4" s="607" t="s">
        <v>222</v>
      </c>
      <c r="AM4" s="608"/>
      <c r="AN4" s="608"/>
      <c r="AO4" s="609"/>
      <c r="AP4" s="610" t="s">
        <v>224</v>
      </c>
      <c r="AQ4" s="610"/>
      <c r="AR4" s="610"/>
      <c r="AS4" s="610"/>
      <c r="AT4" s="610"/>
      <c r="AU4" s="610"/>
      <c r="AV4" s="610"/>
      <c r="AW4" s="610"/>
      <c r="AX4" s="610"/>
      <c r="AY4" s="610"/>
      <c r="AZ4" s="610"/>
      <c r="BA4" s="610"/>
      <c r="BB4" s="610"/>
      <c r="BC4" s="610"/>
      <c r="BD4" s="610"/>
      <c r="BE4" s="610"/>
      <c r="BF4" s="610"/>
      <c r="BG4" s="610" t="s">
        <v>225</v>
      </c>
      <c r="BH4" s="610"/>
      <c r="BI4" s="610"/>
      <c r="BJ4" s="610"/>
      <c r="BK4" s="610"/>
      <c r="BL4" s="610"/>
      <c r="BM4" s="610"/>
      <c r="BN4" s="610"/>
      <c r="BO4" s="610" t="s">
        <v>222</v>
      </c>
      <c r="BP4" s="610"/>
      <c r="BQ4" s="610"/>
      <c r="BR4" s="610"/>
      <c r="BS4" s="610" t="s">
        <v>226</v>
      </c>
      <c r="BT4" s="610"/>
      <c r="BU4" s="610"/>
      <c r="BV4" s="610"/>
      <c r="BW4" s="610"/>
      <c r="BX4" s="610"/>
      <c r="BY4" s="610"/>
      <c r="BZ4" s="610"/>
      <c r="CA4" s="610"/>
      <c r="CB4" s="610"/>
      <c r="CD4" s="607" t="s">
        <v>227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ht="11.25" customHeight="1" x14ac:dyDescent="0.15">
      <c r="B5" s="611" t="s">
        <v>228</v>
      </c>
      <c r="C5" s="612"/>
      <c r="D5" s="612"/>
      <c r="E5" s="612"/>
      <c r="F5" s="612"/>
      <c r="G5" s="612"/>
      <c r="H5" s="612"/>
      <c r="I5" s="612"/>
      <c r="J5" s="612"/>
      <c r="K5" s="612"/>
      <c r="L5" s="612"/>
      <c r="M5" s="612"/>
      <c r="N5" s="612"/>
      <c r="O5" s="612"/>
      <c r="P5" s="612"/>
      <c r="Q5" s="613"/>
      <c r="R5" s="614">
        <v>3571146</v>
      </c>
      <c r="S5" s="615"/>
      <c r="T5" s="615"/>
      <c r="U5" s="615"/>
      <c r="V5" s="615"/>
      <c r="W5" s="615"/>
      <c r="X5" s="615"/>
      <c r="Y5" s="616"/>
      <c r="Z5" s="617">
        <v>33.9</v>
      </c>
      <c r="AA5" s="617"/>
      <c r="AB5" s="617"/>
      <c r="AC5" s="617"/>
      <c r="AD5" s="618">
        <v>3440054</v>
      </c>
      <c r="AE5" s="618"/>
      <c r="AF5" s="618"/>
      <c r="AG5" s="618"/>
      <c r="AH5" s="618"/>
      <c r="AI5" s="618"/>
      <c r="AJ5" s="618"/>
      <c r="AK5" s="618"/>
      <c r="AL5" s="619">
        <v>51.4</v>
      </c>
      <c r="AM5" s="620"/>
      <c r="AN5" s="620"/>
      <c r="AO5" s="621"/>
      <c r="AP5" s="611" t="s">
        <v>229</v>
      </c>
      <c r="AQ5" s="612"/>
      <c r="AR5" s="612"/>
      <c r="AS5" s="612"/>
      <c r="AT5" s="612"/>
      <c r="AU5" s="612"/>
      <c r="AV5" s="612"/>
      <c r="AW5" s="612"/>
      <c r="AX5" s="612"/>
      <c r="AY5" s="612"/>
      <c r="AZ5" s="612"/>
      <c r="BA5" s="612"/>
      <c r="BB5" s="612"/>
      <c r="BC5" s="612"/>
      <c r="BD5" s="612"/>
      <c r="BE5" s="612"/>
      <c r="BF5" s="613"/>
      <c r="BG5" s="625">
        <v>3440054</v>
      </c>
      <c r="BH5" s="626"/>
      <c r="BI5" s="626"/>
      <c r="BJ5" s="626"/>
      <c r="BK5" s="626"/>
      <c r="BL5" s="626"/>
      <c r="BM5" s="626"/>
      <c r="BN5" s="627"/>
      <c r="BO5" s="628">
        <v>96.3</v>
      </c>
      <c r="BP5" s="628"/>
      <c r="BQ5" s="628"/>
      <c r="BR5" s="628"/>
      <c r="BS5" s="629" t="s">
        <v>230</v>
      </c>
      <c r="BT5" s="629"/>
      <c r="BU5" s="629"/>
      <c r="BV5" s="629"/>
      <c r="BW5" s="629"/>
      <c r="BX5" s="629"/>
      <c r="BY5" s="629"/>
      <c r="BZ5" s="629"/>
      <c r="CA5" s="629"/>
      <c r="CB5" s="633"/>
      <c r="CD5" s="607" t="s">
        <v>224</v>
      </c>
      <c r="CE5" s="608"/>
      <c r="CF5" s="608"/>
      <c r="CG5" s="608"/>
      <c r="CH5" s="608"/>
      <c r="CI5" s="608"/>
      <c r="CJ5" s="608"/>
      <c r="CK5" s="608"/>
      <c r="CL5" s="608"/>
      <c r="CM5" s="608"/>
      <c r="CN5" s="608"/>
      <c r="CO5" s="608"/>
      <c r="CP5" s="608"/>
      <c r="CQ5" s="609"/>
      <c r="CR5" s="607" t="s">
        <v>231</v>
      </c>
      <c r="CS5" s="608"/>
      <c r="CT5" s="608"/>
      <c r="CU5" s="608"/>
      <c r="CV5" s="608"/>
      <c r="CW5" s="608"/>
      <c r="CX5" s="608"/>
      <c r="CY5" s="609"/>
      <c r="CZ5" s="607" t="s">
        <v>222</v>
      </c>
      <c r="DA5" s="608"/>
      <c r="DB5" s="608"/>
      <c r="DC5" s="609"/>
      <c r="DD5" s="607" t="s">
        <v>232</v>
      </c>
      <c r="DE5" s="608"/>
      <c r="DF5" s="608"/>
      <c r="DG5" s="608"/>
      <c r="DH5" s="608"/>
      <c r="DI5" s="608"/>
      <c r="DJ5" s="608"/>
      <c r="DK5" s="608"/>
      <c r="DL5" s="608"/>
      <c r="DM5" s="608"/>
      <c r="DN5" s="608"/>
      <c r="DO5" s="608"/>
      <c r="DP5" s="609"/>
      <c r="DQ5" s="607" t="s">
        <v>233</v>
      </c>
      <c r="DR5" s="608"/>
      <c r="DS5" s="608"/>
      <c r="DT5" s="608"/>
      <c r="DU5" s="608"/>
      <c r="DV5" s="608"/>
      <c r="DW5" s="608"/>
      <c r="DX5" s="608"/>
      <c r="DY5" s="608"/>
      <c r="DZ5" s="608"/>
      <c r="EA5" s="608"/>
      <c r="EB5" s="608"/>
      <c r="EC5" s="609"/>
    </row>
    <row r="6" spans="2:143" ht="11.25" customHeight="1" x14ac:dyDescent="0.15">
      <c r="B6" s="622" t="s">
        <v>234</v>
      </c>
      <c r="C6" s="623"/>
      <c r="D6" s="623"/>
      <c r="E6" s="623"/>
      <c r="F6" s="623"/>
      <c r="G6" s="623"/>
      <c r="H6" s="623"/>
      <c r="I6" s="623"/>
      <c r="J6" s="623"/>
      <c r="K6" s="623"/>
      <c r="L6" s="623"/>
      <c r="M6" s="623"/>
      <c r="N6" s="623"/>
      <c r="O6" s="623"/>
      <c r="P6" s="623"/>
      <c r="Q6" s="624"/>
      <c r="R6" s="625">
        <v>117745</v>
      </c>
      <c r="S6" s="626"/>
      <c r="T6" s="626"/>
      <c r="U6" s="626"/>
      <c r="V6" s="626"/>
      <c r="W6" s="626"/>
      <c r="X6" s="626"/>
      <c r="Y6" s="627"/>
      <c r="Z6" s="628">
        <v>1.1000000000000001</v>
      </c>
      <c r="AA6" s="628"/>
      <c r="AB6" s="628"/>
      <c r="AC6" s="628"/>
      <c r="AD6" s="629">
        <v>117745</v>
      </c>
      <c r="AE6" s="629"/>
      <c r="AF6" s="629"/>
      <c r="AG6" s="629"/>
      <c r="AH6" s="629"/>
      <c r="AI6" s="629"/>
      <c r="AJ6" s="629"/>
      <c r="AK6" s="629"/>
      <c r="AL6" s="630">
        <v>1.8</v>
      </c>
      <c r="AM6" s="631"/>
      <c r="AN6" s="631"/>
      <c r="AO6" s="632"/>
      <c r="AP6" s="622" t="s">
        <v>235</v>
      </c>
      <c r="AQ6" s="623"/>
      <c r="AR6" s="623"/>
      <c r="AS6" s="623"/>
      <c r="AT6" s="623"/>
      <c r="AU6" s="623"/>
      <c r="AV6" s="623"/>
      <c r="AW6" s="623"/>
      <c r="AX6" s="623"/>
      <c r="AY6" s="623"/>
      <c r="AZ6" s="623"/>
      <c r="BA6" s="623"/>
      <c r="BB6" s="623"/>
      <c r="BC6" s="623"/>
      <c r="BD6" s="623"/>
      <c r="BE6" s="623"/>
      <c r="BF6" s="624"/>
      <c r="BG6" s="625">
        <v>3440054</v>
      </c>
      <c r="BH6" s="626"/>
      <c r="BI6" s="626"/>
      <c r="BJ6" s="626"/>
      <c r="BK6" s="626"/>
      <c r="BL6" s="626"/>
      <c r="BM6" s="626"/>
      <c r="BN6" s="627"/>
      <c r="BO6" s="628">
        <v>96.3</v>
      </c>
      <c r="BP6" s="628"/>
      <c r="BQ6" s="628"/>
      <c r="BR6" s="628"/>
      <c r="BS6" s="629" t="s">
        <v>131</v>
      </c>
      <c r="BT6" s="629"/>
      <c r="BU6" s="629"/>
      <c r="BV6" s="629"/>
      <c r="BW6" s="629"/>
      <c r="BX6" s="629"/>
      <c r="BY6" s="629"/>
      <c r="BZ6" s="629"/>
      <c r="CA6" s="629"/>
      <c r="CB6" s="633"/>
      <c r="CD6" s="611" t="s">
        <v>236</v>
      </c>
      <c r="CE6" s="612"/>
      <c r="CF6" s="612"/>
      <c r="CG6" s="612"/>
      <c r="CH6" s="612"/>
      <c r="CI6" s="612"/>
      <c r="CJ6" s="612"/>
      <c r="CK6" s="612"/>
      <c r="CL6" s="612"/>
      <c r="CM6" s="612"/>
      <c r="CN6" s="612"/>
      <c r="CO6" s="612"/>
      <c r="CP6" s="612"/>
      <c r="CQ6" s="613"/>
      <c r="CR6" s="625">
        <v>114130</v>
      </c>
      <c r="CS6" s="626"/>
      <c r="CT6" s="626"/>
      <c r="CU6" s="626"/>
      <c r="CV6" s="626"/>
      <c r="CW6" s="626"/>
      <c r="CX6" s="626"/>
      <c r="CY6" s="627"/>
      <c r="CZ6" s="619">
        <v>1.1000000000000001</v>
      </c>
      <c r="DA6" s="620"/>
      <c r="DB6" s="620"/>
      <c r="DC6" s="636"/>
      <c r="DD6" s="634" t="s">
        <v>131</v>
      </c>
      <c r="DE6" s="626"/>
      <c r="DF6" s="626"/>
      <c r="DG6" s="626"/>
      <c r="DH6" s="626"/>
      <c r="DI6" s="626"/>
      <c r="DJ6" s="626"/>
      <c r="DK6" s="626"/>
      <c r="DL6" s="626"/>
      <c r="DM6" s="626"/>
      <c r="DN6" s="626"/>
      <c r="DO6" s="626"/>
      <c r="DP6" s="627"/>
      <c r="DQ6" s="634">
        <v>114130</v>
      </c>
      <c r="DR6" s="626"/>
      <c r="DS6" s="626"/>
      <c r="DT6" s="626"/>
      <c r="DU6" s="626"/>
      <c r="DV6" s="626"/>
      <c r="DW6" s="626"/>
      <c r="DX6" s="626"/>
      <c r="DY6" s="626"/>
      <c r="DZ6" s="626"/>
      <c r="EA6" s="626"/>
      <c r="EB6" s="626"/>
      <c r="EC6" s="635"/>
    </row>
    <row r="7" spans="2:143" ht="11.25" customHeight="1" x14ac:dyDescent="0.15">
      <c r="B7" s="622" t="s">
        <v>237</v>
      </c>
      <c r="C7" s="623"/>
      <c r="D7" s="623"/>
      <c r="E7" s="623"/>
      <c r="F7" s="623"/>
      <c r="G7" s="623"/>
      <c r="H7" s="623"/>
      <c r="I7" s="623"/>
      <c r="J7" s="623"/>
      <c r="K7" s="623"/>
      <c r="L7" s="623"/>
      <c r="M7" s="623"/>
      <c r="N7" s="623"/>
      <c r="O7" s="623"/>
      <c r="P7" s="623"/>
      <c r="Q7" s="624"/>
      <c r="R7" s="625">
        <v>1381</v>
      </c>
      <c r="S7" s="626"/>
      <c r="T7" s="626"/>
      <c r="U7" s="626"/>
      <c r="V7" s="626"/>
      <c r="W7" s="626"/>
      <c r="X7" s="626"/>
      <c r="Y7" s="627"/>
      <c r="Z7" s="628">
        <v>0</v>
      </c>
      <c r="AA7" s="628"/>
      <c r="AB7" s="628"/>
      <c r="AC7" s="628"/>
      <c r="AD7" s="629">
        <v>1381</v>
      </c>
      <c r="AE7" s="629"/>
      <c r="AF7" s="629"/>
      <c r="AG7" s="629"/>
      <c r="AH7" s="629"/>
      <c r="AI7" s="629"/>
      <c r="AJ7" s="629"/>
      <c r="AK7" s="629"/>
      <c r="AL7" s="630">
        <v>0</v>
      </c>
      <c r="AM7" s="631"/>
      <c r="AN7" s="631"/>
      <c r="AO7" s="632"/>
      <c r="AP7" s="622" t="s">
        <v>238</v>
      </c>
      <c r="AQ7" s="623"/>
      <c r="AR7" s="623"/>
      <c r="AS7" s="623"/>
      <c r="AT7" s="623"/>
      <c r="AU7" s="623"/>
      <c r="AV7" s="623"/>
      <c r="AW7" s="623"/>
      <c r="AX7" s="623"/>
      <c r="AY7" s="623"/>
      <c r="AZ7" s="623"/>
      <c r="BA7" s="623"/>
      <c r="BB7" s="623"/>
      <c r="BC7" s="623"/>
      <c r="BD7" s="623"/>
      <c r="BE7" s="623"/>
      <c r="BF7" s="624"/>
      <c r="BG7" s="625">
        <v>1527160</v>
      </c>
      <c r="BH7" s="626"/>
      <c r="BI7" s="626"/>
      <c r="BJ7" s="626"/>
      <c r="BK7" s="626"/>
      <c r="BL7" s="626"/>
      <c r="BM7" s="626"/>
      <c r="BN7" s="627"/>
      <c r="BO7" s="628">
        <v>42.8</v>
      </c>
      <c r="BP7" s="628"/>
      <c r="BQ7" s="628"/>
      <c r="BR7" s="628"/>
      <c r="BS7" s="629" t="s">
        <v>131</v>
      </c>
      <c r="BT7" s="629"/>
      <c r="BU7" s="629"/>
      <c r="BV7" s="629"/>
      <c r="BW7" s="629"/>
      <c r="BX7" s="629"/>
      <c r="BY7" s="629"/>
      <c r="BZ7" s="629"/>
      <c r="CA7" s="629"/>
      <c r="CB7" s="633"/>
      <c r="CD7" s="622" t="s">
        <v>239</v>
      </c>
      <c r="CE7" s="623"/>
      <c r="CF7" s="623"/>
      <c r="CG7" s="623"/>
      <c r="CH7" s="623"/>
      <c r="CI7" s="623"/>
      <c r="CJ7" s="623"/>
      <c r="CK7" s="623"/>
      <c r="CL7" s="623"/>
      <c r="CM7" s="623"/>
      <c r="CN7" s="623"/>
      <c r="CO7" s="623"/>
      <c r="CP7" s="623"/>
      <c r="CQ7" s="624"/>
      <c r="CR7" s="625">
        <v>1494640</v>
      </c>
      <c r="CS7" s="626"/>
      <c r="CT7" s="626"/>
      <c r="CU7" s="626"/>
      <c r="CV7" s="626"/>
      <c r="CW7" s="626"/>
      <c r="CX7" s="626"/>
      <c r="CY7" s="627"/>
      <c r="CZ7" s="628">
        <v>14.8</v>
      </c>
      <c r="DA7" s="628"/>
      <c r="DB7" s="628"/>
      <c r="DC7" s="628"/>
      <c r="DD7" s="634">
        <v>211570</v>
      </c>
      <c r="DE7" s="626"/>
      <c r="DF7" s="626"/>
      <c r="DG7" s="626"/>
      <c r="DH7" s="626"/>
      <c r="DI7" s="626"/>
      <c r="DJ7" s="626"/>
      <c r="DK7" s="626"/>
      <c r="DL7" s="626"/>
      <c r="DM7" s="626"/>
      <c r="DN7" s="626"/>
      <c r="DO7" s="626"/>
      <c r="DP7" s="627"/>
      <c r="DQ7" s="634">
        <v>1198209</v>
      </c>
      <c r="DR7" s="626"/>
      <c r="DS7" s="626"/>
      <c r="DT7" s="626"/>
      <c r="DU7" s="626"/>
      <c r="DV7" s="626"/>
      <c r="DW7" s="626"/>
      <c r="DX7" s="626"/>
      <c r="DY7" s="626"/>
      <c r="DZ7" s="626"/>
      <c r="EA7" s="626"/>
      <c r="EB7" s="626"/>
      <c r="EC7" s="635"/>
    </row>
    <row r="8" spans="2:143" ht="11.25" customHeight="1" x14ac:dyDescent="0.15">
      <c r="B8" s="622" t="s">
        <v>240</v>
      </c>
      <c r="C8" s="623"/>
      <c r="D8" s="623"/>
      <c r="E8" s="623"/>
      <c r="F8" s="623"/>
      <c r="G8" s="623"/>
      <c r="H8" s="623"/>
      <c r="I8" s="623"/>
      <c r="J8" s="623"/>
      <c r="K8" s="623"/>
      <c r="L8" s="623"/>
      <c r="M8" s="623"/>
      <c r="N8" s="623"/>
      <c r="O8" s="623"/>
      <c r="P8" s="623"/>
      <c r="Q8" s="624"/>
      <c r="R8" s="625">
        <v>19614</v>
      </c>
      <c r="S8" s="626"/>
      <c r="T8" s="626"/>
      <c r="U8" s="626"/>
      <c r="V8" s="626"/>
      <c r="W8" s="626"/>
      <c r="X8" s="626"/>
      <c r="Y8" s="627"/>
      <c r="Z8" s="628">
        <v>0.2</v>
      </c>
      <c r="AA8" s="628"/>
      <c r="AB8" s="628"/>
      <c r="AC8" s="628"/>
      <c r="AD8" s="629">
        <v>19614</v>
      </c>
      <c r="AE8" s="629"/>
      <c r="AF8" s="629"/>
      <c r="AG8" s="629"/>
      <c r="AH8" s="629"/>
      <c r="AI8" s="629"/>
      <c r="AJ8" s="629"/>
      <c r="AK8" s="629"/>
      <c r="AL8" s="630">
        <v>0.3</v>
      </c>
      <c r="AM8" s="631"/>
      <c r="AN8" s="631"/>
      <c r="AO8" s="632"/>
      <c r="AP8" s="622" t="s">
        <v>241</v>
      </c>
      <c r="AQ8" s="623"/>
      <c r="AR8" s="623"/>
      <c r="AS8" s="623"/>
      <c r="AT8" s="623"/>
      <c r="AU8" s="623"/>
      <c r="AV8" s="623"/>
      <c r="AW8" s="623"/>
      <c r="AX8" s="623"/>
      <c r="AY8" s="623"/>
      <c r="AZ8" s="623"/>
      <c r="BA8" s="623"/>
      <c r="BB8" s="623"/>
      <c r="BC8" s="623"/>
      <c r="BD8" s="623"/>
      <c r="BE8" s="623"/>
      <c r="BF8" s="624"/>
      <c r="BG8" s="625">
        <v>53316</v>
      </c>
      <c r="BH8" s="626"/>
      <c r="BI8" s="626"/>
      <c r="BJ8" s="626"/>
      <c r="BK8" s="626"/>
      <c r="BL8" s="626"/>
      <c r="BM8" s="626"/>
      <c r="BN8" s="627"/>
      <c r="BO8" s="628">
        <v>1.5</v>
      </c>
      <c r="BP8" s="628"/>
      <c r="BQ8" s="628"/>
      <c r="BR8" s="628"/>
      <c r="BS8" s="629" t="s">
        <v>131</v>
      </c>
      <c r="BT8" s="629"/>
      <c r="BU8" s="629"/>
      <c r="BV8" s="629"/>
      <c r="BW8" s="629"/>
      <c r="BX8" s="629"/>
      <c r="BY8" s="629"/>
      <c r="BZ8" s="629"/>
      <c r="CA8" s="629"/>
      <c r="CB8" s="633"/>
      <c r="CD8" s="622" t="s">
        <v>242</v>
      </c>
      <c r="CE8" s="623"/>
      <c r="CF8" s="623"/>
      <c r="CG8" s="623"/>
      <c r="CH8" s="623"/>
      <c r="CI8" s="623"/>
      <c r="CJ8" s="623"/>
      <c r="CK8" s="623"/>
      <c r="CL8" s="623"/>
      <c r="CM8" s="623"/>
      <c r="CN8" s="623"/>
      <c r="CO8" s="623"/>
      <c r="CP8" s="623"/>
      <c r="CQ8" s="624"/>
      <c r="CR8" s="625">
        <v>3630003</v>
      </c>
      <c r="CS8" s="626"/>
      <c r="CT8" s="626"/>
      <c r="CU8" s="626"/>
      <c r="CV8" s="626"/>
      <c r="CW8" s="626"/>
      <c r="CX8" s="626"/>
      <c r="CY8" s="627"/>
      <c r="CZ8" s="628">
        <v>36.1</v>
      </c>
      <c r="DA8" s="628"/>
      <c r="DB8" s="628"/>
      <c r="DC8" s="628"/>
      <c r="DD8" s="634">
        <v>4462</v>
      </c>
      <c r="DE8" s="626"/>
      <c r="DF8" s="626"/>
      <c r="DG8" s="626"/>
      <c r="DH8" s="626"/>
      <c r="DI8" s="626"/>
      <c r="DJ8" s="626"/>
      <c r="DK8" s="626"/>
      <c r="DL8" s="626"/>
      <c r="DM8" s="626"/>
      <c r="DN8" s="626"/>
      <c r="DO8" s="626"/>
      <c r="DP8" s="627"/>
      <c r="DQ8" s="634">
        <v>2045082</v>
      </c>
      <c r="DR8" s="626"/>
      <c r="DS8" s="626"/>
      <c r="DT8" s="626"/>
      <c r="DU8" s="626"/>
      <c r="DV8" s="626"/>
      <c r="DW8" s="626"/>
      <c r="DX8" s="626"/>
      <c r="DY8" s="626"/>
      <c r="DZ8" s="626"/>
      <c r="EA8" s="626"/>
      <c r="EB8" s="626"/>
      <c r="EC8" s="635"/>
    </row>
    <row r="9" spans="2:143" ht="11.25" customHeight="1" x14ac:dyDescent="0.15">
      <c r="B9" s="622" t="s">
        <v>243</v>
      </c>
      <c r="C9" s="623"/>
      <c r="D9" s="623"/>
      <c r="E9" s="623"/>
      <c r="F9" s="623"/>
      <c r="G9" s="623"/>
      <c r="H9" s="623"/>
      <c r="I9" s="623"/>
      <c r="J9" s="623"/>
      <c r="K9" s="623"/>
      <c r="L9" s="623"/>
      <c r="M9" s="623"/>
      <c r="N9" s="623"/>
      <c r="O9" s="623"/>
      <c r="P9" s="623"/>
      <c r="Q9" s="624"/>
      <c r="R9" s="625">
        <v>15163</v>
      </c>
      <c r="S9" s="626"/>
      <c r="T9" s="626"/>
      <c r="U9" s="626"/>
      <c r="V9" s="626"/>
      <c r="W9" s="626"/>
      <c r="X9" s="626"/>
      <c r="Y9" s="627"/>
      <c r="Z9" s="628">
        <v>0.1</v>
      </c>
      <c r="AA9" s="628"/>
      <c r="AB9" s="628"/>
      <c r="AC9" s="628"/>
      <c r="AD9" s="629">
        <v>15163</v>
      </c>
      <c r="AE9" s="629"/>
      <c r="AF9" s="629"/>
      <c r="AG9" s="629"/>
      <c r="AH9" s="629"/>
      <c r="AI9" s="629"/>
      <c r="AJ9" s="629"/>
      <c r="AK9" s="629"/>
      <c r="AL9" s="630">
        <v>0.2</v>
      </c>
      <c r="AM9" s="631"/>
      <c r="AN9" s="631"/>
      <c r="AO9" s="632"/>
      <c r="AP9" s="622" t="s">
        <v>244</v>
      </c>
      <c r="AQ9" s="623"/>
      <c r="AR9" s="623"/>
      <c r="AS9" s="623"/>
      <c r="AT9" s="623"/>
      <c r="AU9" s="623"/>
      <c r="AV9" s="623"/>
      <c r="AW9" s="623"/>
      <c r="AX9" s="623"/>
      <c r="AY9" s="623"/>
      <c r="AZ9" s="623"/>
      <c r="BA9" s="623"/>
      <c r="BB9" s="623"/>
      <c r="BC9" s="623"/>
      <c r="BD9" s="623"/>
      <c r="BE9" s="623"/>
      <c r="BF9" s="624"/>
      <c r="BG9" s="625">
        <v>1323974</v>
      </c>
      <c r="BH9" s="626"/>
      <c r="BI9" s="626"/>
      <c r="BJ9" s="626"/>
      <c r="BK9" s="626"/>
      <c r="BL9" s="626"/>
      <c r="BM9" s="626"/>
      <c r="BN9" s="627"/>
      <c r="BO9" s="628">
        <v>37.1</v>
      </c>
      <c r="BP9" s="628"/>
      <c r="BQ9" s="628"/>
      <c r="BR9" s="628"/>
      <c r="BS9" s="629" t="s">
        <v>131</v>
      </c>
      <c r="BT9" s="629"/>
      <c r="BU9" s="629"/>
      <c r="BV9" s="629"/>
      <c r="BW9" s="629"/>
      <c r="BX9" s="629"/>
      <c r="BY9" s="629"/>
      <c r="BZ9" s="629"/>
      <c r="CA9" s="629"/>
      <c r="CB9" s="633"/>
      <c r="CD9" s="622" t="s">
        <v>245</v>
      </c>
      <c r="CE9" s="623"/>
      <c r="CF9" s="623"/>
      <c r="CG9" s="623"/>
      <c r="CH9" s="623"/>
      <c r="CI9" s="623"/>
      <c r="CJ9" s="623"/>
      <c r="CK9" s="623"/>
      <c r="CL9" s="623"/>
      <c r="CM9" s="623"/>
      <c r="CN9" s="623"/>
      <c r="CO9" s="623"/>
      <c r="CP9" s="623"/>
      <c r="CQ9" s="624"/>
      <c r="CR9" s="625">
        <v>1146471</v>
      </c>
      <c r="CS9" s="626"/>
      <c r="CT9" s="626"/>
      <c r="CU9" s="626"/>
      <c r="CV9" s="626"/>
      <c r="CW9" s="626"/>
      <c r="CX9" s="626"/>
      <c r="CY9" s="627"/>
      <c r="CZ9" s="628">
        <v>11.4</v>
      </c>
      <c r="DA9" s="628"/>
      <c r="DB9" s="628"/>
      <c r="DC9" s="628"/>
      <c r="DD9" s="634">
        <v>7696</v>
      </c>
      <c r="DE9" s="626"/>
      <c r="DF9" s="626"/>
      <c r="DG9" s="626"/>
      <c r="DH9" s="626"/>
      <c r="DI9" s="626"/>
      <c r="DJ9" s="626"/>
      <c r="DK9" s="626"/>
      <c r="DL9" s="626"/>
      <c r="DM9" s="626"/>
      <c r="DN9" s="626"/>
      <c r="DO9" s="626"/>
      <c r="DP9" s="627"/>
      <c r="DQ9" s="634">
        <v>975779</v>
      </c>
      <c r="DR9" s="626"/>
      <c r="DS9" s="626"/>
      <c r="DT9" s="626"/>
      <c r="DU9" s="626"/>
      <c r="DV9" s="626"/>
      <c r="DW9" s="626"/>
      <c r="DX9" s="626"/>
      <c r="DY9" s="626"/>
      <c r="DZ9" s="626"/>
      <c r="EA9" s="626"/>
      <c r="EB9" s="626"/>
      <c r="EC9" s="635"/>
    </row>
    <row r="10" spans="2:143" ht="11.25" customHeight="1" x14ac:dyDescent="0.15">
      <c r="B10" s="622" t="s">
        <v>246</v>
      </c>
      <c r="C10" s="623"/>
      <c r="D10" s="623"/>
      <c r="E10" s="623"/>
      <c r="F10" s="623"/>
      <c r="G10" s="623"/>
      <c r="H10" s="623"/>
      <c r="I10" s="623"/>
      <c r="J10" s="623"/>
      <c r="K10" s="623"/>
      <c r="L10" s="623"/>
      <c r="M10" s="623"/>
      <c r="N10" s="623"/>
      <c r="O10" s="623"/>
      <c r="P10" s="623"/>
      <c r="Q10" s="624"/>
      <c r="R10" s="625" t="s">
        <v>140</v>
      </c>
      <c r="S10" s="626"/>
      <c r="T10" s="626"/>
      <c r="U10" s="626"/>
      <c r="V10" s="626"/>
      <c r="W10" s="626"/>
      <c r="X10" s="626"/>
      <c r="Y10" s="627"/>
      <c r="Z10" s="628" t="s">
        <v>131</v>
      </c>
      <c r="AA10" s="628"/>
      <c r="AB10" s="628"/>
      <c r="AC10" s="628"/>
      <c r="AD10" s="629" t="s">
        <v>131</v>
      </c>
      <c r="AE10" s="629"/>
      <c r="AF10" s="629"/>
      <c r="AG10" s="629"/>
      <c r="AH10" s="629"/>
      <c r="AI10" s="629"/>
      <c r="AJ10" s="629"/>
      <c r="AK10" s="629"/>
      <c r="AL10" s="630" t="s">
        <v>131</v>
      </c>
      <c r="AM10" s="631"/>
      <c r="AN10" s="631"/>
      <c r="AO10" s="632"/>
      <c r="AP10" s="622" t="s">
        <v>247</v>
      </c>
      <c r="AQ10" s="623"/>
      <c r="AR10" s="623"/>
      <c r="AS10" s="623"/>
      <c r="AT10" s="623"/>
      <c r="AU10" s="623"/>
      <c r="AV10" s="623"/>
      <c r="AW10" s="623"/>
      <c r="AX10" s="623"/>
      <c r="AY10" s="623"/>
      <c r="AZ10" s="623"/>
      <c r="BA10" s="623"/>
      <c r="BB10" s="623"/>
      <c r="BC10" s="623"/>
      <c r="BD10" s="623"/>
      <c r="BE10" s="623"/>
      <c r="BF10" s="624"/>
      <c r="BG10" s="625">
        <v>80219</v>
      </c>
      <c r="BH10" s="626"/>
      <c r="BI10" s="626"/>
      <c r="BJ10" s="626"/>
      <c r="BK10" s="626"/>
      <c r="BL10" s="626"/>
      <c r="BM10" s="626"/>
      <c r="BN10" s="627"/>
      <c r="BO10" s="628">
        <v>2.2000000000000002</v>
      </c>
      <c r="BP10" s="628"/>
      <c r="BQ10" s="628"/>
      <c r="BR10" s="628"/>
      <c r="BS10" s="629" t="s">
        <v>230</v>
      </c>
      <c r="BT10" s="629"/>
      <c r="BU10" s="629"/>
      <c r="BV10" s="629"/>
      <c r="BW10" s="629"/>
      <c r="BX10" s="629"/>
      <c r="BY10" s="629"/>
      <c r="BZ10" s="629"/>
      <c r="CA10" s="629"/>
      <c r="CB10" s="633"/>
      <c r="CD10" s="622" t="s">
        <v>248</v>
      </c>
      <c r="CE10" s="623"/>
      <c r="CF10" s="623"/>
      <c r="CG10" s="623"/>
      <c r="CH10" s="623"/>
      <c r="CI10" s="623"/>
      <c r="CJ10" s="623"/>
      <c r="CK10" s="623"/>
      <c r="CL10" s="623"/>
      <c r="CM10" s="623"/>
      <c r="CN10" s="623"/>
      <c r="CO10" s="623"/>
      <c r="CP10" s="623"/>
      <c r="CQ10" s="624"/>
      <c r="CR10" s="625">
        <v>293</v>
      </c>
      <c r="CS10" s="626"/>
      <c r="CT10" s="626"/>
      <c r="CU10" s="626"/>
      <c r="CV10" s="626"/>
      <c r="CW10" s="626"/>
      <c r="CX10" s="626"/>
      <c r="CY10" s="627"/>
      <c r="CZ10" s="628">
        <v>0</v>
      </c>
      <c r="DA10" s="628"/>
      <c r="DB10" s="628"/>
      <c r="DC10" s="628"/>
      <c r="DD10" s="634" t="s">
        <v>140</v>
      </c>
      <c r="DE10" s="626"/>
      <c r="DF10" s="626"/>
      <c r="DG10" s="626"/>
      <c r="DH10" s="626"/>
      <c r="DI10" s="626"/>
      <c r="DJ10" s="626"/>
      <c r="DK10" s="626"/>
      <c r="DL10" s="626"/>
      <c r="DM10" s="626"/>
      <c r="DN10" s="626"/>
      <c r="DO10" s="626"/>
      <c r="DP10" s="627"/>
      <c r="DQ10" s="634">
        <v>293</v>
      </c>
      <c r="DR10" s="626"/>
      <c r="DS10" s="626"/>
      <c r="DT10" s="626"/>
      <c r="DU10" s="626"/>
      <c r="DV10" s="626"/>
      <c r="DW10" s="626"/>
      <c r="DX10" s="626"/>
      <c r="DY10" s="626"/>
      <c r="DZ10" s="626"/>
      <c r="EA10" s="626"/>
      <c r="EB10" s="626"/>
      <c r="EC10" s="635"/>
    </row>
    <row r="11" spans="2:143" ht="11.25" customHeight="1" x14ac:dyDescent="0.15">
      <c r="B11" s="622" t="s">
        <v>249</v>
      </c>
      <c r="C11" s="623"/>
      <c r="D11" s="623"/>
      <c r="E11" s="623"/>
      <c r="F11" s="623"/>
      <c r="G11" s="623"/>
      <c r="H11" s="623"/>
      <c r="I11" s="623"/>
      <c r="J11" s="623"/>
      <c r="K11" s="623"/>
      <c r="L11" s="623"/>
      <c r="M11" s="623"/>
      <c r="N11" s="623"/>
      <c r="O11" s="623"/>
      <c r="P11" s="623"/>
      <c r="Q11" s="624"/>
      <c r="R11" s="625">
        <v>660338</v>
      </c>
      <c r="S11" s="626"/>
      <c r="T11" s="626"/>
      <c r="U11" s="626"/>
      <c r="V11" s="626"/>
      <c r="W11" s="626"/>
      <c r="X11" s="626"/>
      <c r="Y11" s="627"/>
      <c r="Z11" s="630">
        <v>6.3</v>
      </c>
      <c r="AA11" s="631"/>
      <c r="AB11" s="631"/>
      <c r="AC11" s="637"/>
      <c r="AD11" s="634">
        <v>660338</v>
      </c>
      <c r="AE11" s="626"/>
      <c r="AF11" s="626"/>
      <c r="AG11" s="626"/>
      <c r="AH11" s="626"/>
      <c r="AI11" s="626"/>
      <c r="AJ11" s="626"/>
      <c r="AK11" s="627"/>
      <c r="AL11" s="630">
        <v>9.9</v>
      </c>
      <c r="AM11" s="631"/>
      <c r="AN11" s="631"/>
      <c r="AO11" s="632"/>
      <c r="AP11" s="622" t="s">
        <v>250</v>
      </c>
      <c r="AQ11" s="623"/>
      <c r="AR11" s="623"/>
      <c r="AS11" s="623"/>
      <c r="AT11" s="623"/>
      <c r="AU11" s="623"/>
      <c r="AV11" s="623"/>
      <c r="AW11" s="623"/>
      <c r="AX11" s="623"/>
      <c r="AY11" s="623"/>
      <c r="AZ11" s="623"/>
      <c r="BA11" s="623"/>
      <c r="BB11" s="623"/>
      <c r="BC11" s="623"/>
      <c r="BD11" s="623"/>
      <c r="BE11" s="623"/>
      <c r="BF11" s="624"/>
      <c r="BG11" s="625">
        <v>69651</v>
      </c>
      <c r="BH11" s="626"/>
      <c r="BI11" s="626"/>
      <c r="BJ11" s="626"/>
      <c r="BK11" s="626"/>
      <c r="BL11" s="626"/>
      <c r="BM11" s="626"/>
      <c r="BN11" s="627"/>
      <c r="BO11" s="628">
        <v>2</v>
      </c>
      <c r="BP11" s="628"/>
      <c r="BQ11" s="628"/>
      <c r="BR11" s="628"/>
      <c r="BS11" s="629" t="s">
        <v>230</v>
      </c>
      <c r="BT11" s="629"/>
      <c r="BU11" s="629"/>
      <c r="BV11" s="629"/>
      <c r="BW11" s="629"/>
      <c r="BX11" s="629"/>
      <c r="BY11" s="629"/>
      <c r="BZ11" s="629"/>
      <c r="CA11" s="629"/>
      <c r="CB11" s="633"/>
      <c r="CD11" s="622" t="s">
        <v>251</v>
      </c>
      <c r="CE11" s="623"/>
      <c r="CF11" s="623"/>
      <c r="CG11" s="623"/>
      <c r="CH11" s="623"/>
      <c r="CI11" s="623"/>
      <c r="CJ11" s="623"/>
      <c r="CK11" s="623"/>
      <c r="CL11" s="623"/>
      <c r="CM11" s="623"/>
      <c r="CN11" s="623"/>
      <c r="CO11" s="623"/>
      <c r="CP11" s="623"/>
      <c r="CQ11" s="624"/>
      <c r="CR11" s="625">
        <v>246859</v>
      </c>
      <c r="CS11" s="626"/>
      <c r="CT11" s="626"/>
      <c r="CU11" s="626"/>
      <c r="CV11" s="626"/>
      <c r="CW11" s="626"/>
      <c r="CX11" s="626"/>
      <c r="CY11" s="627"/>
      <c r="CZ11" s="628">
        <v>2.5</v>
      </c>
      <c r="DA11" s="628"/>
      <c r="DB11" s="628"/>
      <c r="DC11" s="628"/>
      <c r="DD11" s="634">
        <v>18015</v>
      </c>
      <c r="DE11" s="626"/>
      <c r="DF11" s="626"/>
      <c r="DG11" s="626"/>
      <c r="DH11" s="626"/>
      <c r="DI11" s="626"/>
      <c r="DJ11" s="626"/>
      <c r="DK11" s="626"/>
      <c r="DL11" s="626"/>
      <c r="DM11" s="626"/>
      <c r="DN11" s="626"/>
      <c r="DO11" s="626"/>
      <c r="DP11" s="627"/>
      <c r="DQ11" s="634">
        <v>159158</v>
      </c>
      <c r="DR11" s="626"/>
      <c r="DS11" s="626"/>
      <c r="DT11" s="626"/>
      <c r="DU11" s="626"/>
      <c r="DV11" s="626"/>
      <c r="DW11" s="626"/>
      <c r="DX11" s="626"/>
      <c r="DY11" s="626"/>
      <c r="DZ11" s="626"/>
      <c r="EA11" s="626"/>
      <c r="EB11" s="626"/>
      <c r="EC11" s="635"/>
    </row>
    <row r="12" spans="2:143" ht="11.25" customHeight="1" x14ac:dyDescent="0.15">
      <c r="B12" s="622" t="s">
        <v>252</v>
      </c>
      <c r="C12" s="623"/>
      <c r="D12" s="623"/>
      <c r="E12" s="623"/>
      <c r="F12" s="623"/>
      <c r="G12" s="623"/>
      <c r="H12" s="623"/>
      <c r="I12" s="623"/>
      <c r="J12" s="623"/>
      <c r="K12" s="623"/>
      <c r="L12" s="623"/>
      <c r="M12" s="623"/>
      <c r="N12" s="623"/>
      <c r="O12" s="623"/>
      <c r="P12" s="623"/>
      <c r="Q12" s="624"/>
      <c r="R12" s="625">
        <v>50339</v>
      </c>
      <c r="S12" s="626"/>
      <c r="T12" s="626"/>
      <c r="U12" s="626"/>
      <c r="V12" s="626"/>
      <c r="W12" s="626"/>
      <c r="X12" s="626"/>
      <c r="Y12" s="627"/>
      <c r="Z12" s="628">
        <v>0.5</v>
      </c>
      <c r="AA12" s="628"/>
      <c r="AB12" s="628"/>
      <c r="AC12" s="628"/>
      <c r="AD12" s="629">
        <v>50339</v>
      </c>
      <c r="AE12" s="629"/>
      <c r="AF12" s="629"/>
      <c r="AG12" s="629"/>
      <c r="AH12" s="629"/>
      <c r="AI12" s="629"/>
      <c r="AJ12" s="629"/>
      <c r="AK12" s="629"/>
      <c r="AL12" s="630">
        <v>0.8</v>
      </c>
      <c r="AM12" s="631"/>
      <c r="AN12" s="631"/>
      <c r="AO12" s="632"/>
      <c r="AP12" s="622" t="s">
        <v>253</v>
      </c>
      <c r="AQ12" s="623"/>
      <c r="AR12" s="623"/>
      <c r="AS12" s="623"/>
      <c r="AT12" s="623"/>
      <c r="AU12" s="623"/>
      <c r="AV12" s="623"/>
      <c r="AW12" s="623"/>
      <c r="AX12" s="623"/>
      <c r="AY12" s="623"/>
      <c r="AZ12" s="623"/>
      <c r="BA12" s="623"/>
      <c r="BB12" s="623"/>
      <c r="BC12" s="623"/>
      <c r="BD12" s="623"/>
      <c r="BE12" s="623"/>
      <c r="BF12" s="624"/>
      <c r="BG12" s="625">
        <v>1648130</v>
      </c>
      <c r="BH12" s="626"/>
      <c r="BI12" s="626"/>
      <c r="BJ12" s="626"/>
      <c r="BK12" s="626"/>
      <c r="BL12" s="626"/>
      <c r="BM12" s="626"/>
      <c r="BN12" s="627"/>
      <c r="BO12" s="628">
        <v>46.2</v>
      </c>
      <c r="BP12" s="628"/>
      <c r="BQ12" s="628"/>
      <c r="BR12" s="628"/>
      <c r="BS12" s="629" t="s">
        <v>131</v>
      </c>
      <c r="BT12" s="629"/>
      <c r="BU12" s="629"/>
      <c r="BV12" s="629"/>
      <c r="BW12" s="629"/>
      <c r="BX12" s="629"/>
      <c r="BY12" s="629"/>
      <c r="BZ12" s="629"/>
      <c r="CA12" s="629"/>
      <c r="CB12" s="633"/>
      <c r="CD12" s="622" t="s">
        <v>254</v>
      </c>
      <c r="CE12" s="623"/>
      <c r="CF12" s="623"/>
      <c r="CG12" s="623"/>
      <c r="CH12" s="623"/>
      <c r="CI12" s="623"/>
      <c r="CJ12" s="623"/>
      <c r="CK12" s="623"/>
      <c r="CL12" s="623"/>
      <c r="CM12" s="623"/>
      <c r="CN12" s="623"/>
      <c r="CO12" s="623"/>
      <c r="CP12" s="623"/>
      <c r="CQ12" s="624"/>
      <c r="CR12" s="625">
        <v>246664</v>
      </c>
      <c r="CS12" s="626"/>
      <c r="CT12" s="626"/>
      <c r="CU12" s="626"/>
      <c r="CV12" s="626"/>
      <c r="CW12" s="626"/>
      <c r="CX12" s="626"/>
      <c r="CY12" s="627"/>
      <c r="CZ12" s="628">
        <v>2.5</v>
      </c>
      <c r="DA12" s="628"/>
      <c r="DB12" s="628"/>
      <c r="DC12" s="628"/>
      <c r="DD12" s="634">
        <v>52442</v>
      </c>
      <c r="DE12" s="626"/>
      <c r="DF12" s="626"/>
      <c r="DG12" s="626"/>
      <c r="DH12" s="626"/>
      <c r="DI12" s="626"/>
      <c r="DJ12" s="626"/>
      <c r="DK12" s="626"/>
      <c r="DL12" s="626"/>
      <c r="DM12" s="626"/>
      <c r="DN12" s="626"/>
      <c r="DO12" s="626"/>
      <c r="DP12" s="627"/>
      <c r="DQ12" s="634">
        <v>215536</v>
      </c>
      <c r="DR12" s="626"/>
      <c r="DS12" s="626"/>
      <c r="DT12" s="626"/>
      <c r="DU12" s="626"/>
      <c r="DV12" s="626"/>
      <c r="DW12" s="626"/>
      <c r="DX12" s="626"/>
      <c r="DY12" s="626"/>
      <c r="DZ12" s="626"/>
      <c r="EA12" s="626"/>
      <c r="EB12" s="626"/>
      <c r="EC12" s="635"/>
    </row>
    <row r="13" spans="2:143" ht="11.25" customHeight="1" x14ac:dyDescent="0.15">
      <c r="B13" s="622" t="s">
        <v>255</v>
      </c>
      <c r="C13" s="623"/>
      <c r="D13" s="623"/>
      <c r="E13" s="623"/>
      <c r="F13" s="623"/>
      <c r="G13" s="623"/>
      <c r="H13" s="623"/>
      <c r="I13" s="623"/>
      <c r="J13" s="623"/>
      <c r="K13" s="623"/>
      <c r="L13" s="623"/>
      <c r="M13" s="623"/>
      <c r="N13" s="623"/>
      <c r="O13" s="623"/>
      <c r="P13" s="623"/>
      <c r="Q13" s="624"/>
      <c r="R13" s="625" t="s">
        <v>131</v>
      </c>
      <c r="S13" s="626"/>
      <c r="T13" s="626"/>
      <c r="U13" s="626"/>
      <c r="V13" s="626"/>
      <c r="W13" s="626"/>
      <c r="X13" s="626"/>
      <c r="Y13" s="627"/>
      <c r="Z13" s="628" t="s">
        <v>131</v>
      </c>
      <c r="AA13" s="628"/>
      <c r="AB13" s="628"/>
      <c r="AC13" s="628"/>
      <c r="AD13" s="629" t="s">
        <v>131</v>
      </c>
      <c r="AE13" s="629"/>
      <c r="AF13" s="629"/>
      <c r="AG13" s="629"/>
      <c r="AH13" s="629"/>
      <c r="AI13" s="629"/>
      <c r="AJ13" s="629"/>
      <c r="AK13" s="629"/>
      <c r="AL13" s="630" t="s">
        <v>131</v>
      </c>
      <c r="AM13" s="631"/>
      <c r="AN13" s="631"/>
      <c r="AO13" s="632"/>
      <c r="AP13" s="622" t="s">
        <v>256</v>
      </c>
      <c r="AQ13" s="623"/>
      <c r="AR13" s="623"/>
      <c r="AS13" s="623"/>
      <c r="AT13" s="623"/>
      <c r="AU13" s="623"/>
      <c r="AV13" s="623"/>
      <c r="AW13" s="623"/>
      <c r="AX13" s="623"/>
      <c r="AY13" s="623"/>
      <c r="AZ13" s="623"/>
      <c r="BA13" s="623"/>
      <c r="BB13" s="623"/>
      <c r="BC13" s="623"/>
      <c r="BD13" s="623"/>
      <c r="BE13" s="623"/>
      <c r="BF13" s="624"/>
      <c r="BG13" s="625">
        <v>1645445</v>
      </c>
      <c r="BH13" s="626"/>
      <c r="BI13" s="626"/>
      <c r="BJ13" s="626"/>
      <c r="BK13" s="626"/>
      <c r="BL13" s="626"/>
      <c r="BM13" s="626"/>
      <c r="BN13" s="627"/>
      <c r="BO13" s="628">
        <v>46.1</v>
      </c>
      <c r="BP13" s="628"/>
      <c r="BQ13" s="628"/>
      <c r="BR13" s="628"/>
      <c r="BS13" s="629" t="s">
        <v>131</v>
      </c>
      <c r="BT13" s="629"/>
      <c r="BU13" s="629"/>
      <c r="BV13" s="629"/>
      <c r="BW13" s="629"/>
      <c r="BX13" s="629"/>
      <c r="BY13" s="629"/>
      <c r="BZ13" s="629"/>
      <c r="CA13" s="629"/>
      <c r="CB13" s="633"/>
      <c r="CD13" s="622" t="s">
        <v>257</v>
      </c>
      <c r="CE13" s="623"/>
      <c r="CF13" s="623"/>
      <c r="CG13" s="623"/>
      <c r="CH13" s="623"/>
      <c r="CI13" s="623"/>
      <c r="CJ13" s="623"/>
      <c r="CK13" s="623"/>
      <c r="CL13" s="623"/>
      <c r="CM13" s="623"/>
      <c r="CN13" s="623"/>
      <c r="CO13" s="623"/>
      <c r="CP13" s="623"/>
      <c r="CQ13" s="624"/>
      <c r="CR13" s="625">
        <v>763379</v>
      </c>
      <c r="CS13" s="626"/>
      <c r="CT13" s="626"/>
      <c r="CU13" s="626"/>
      <c r="CV13" s="626"/>
      <c r="CW13" s="626"/>
      <c r="CX13" s="626"/>
      <c r="CY13" s="627"/>
      <c r="CZ13" s="628">
        <v>7.6</v>
      </c>
      <c r="DA13" s="628"/>
      <c r="DB13" s="628"/>
      <c r="DC13" s="628"/>
      <c r="DD13" s="634">
        <v>286405</v>
      </c>
      <c r="DE13" s="626"/>
      <c r="DF13" s="626"/>
      <c r="DG13" s="626"/>
      <c r="DH13" s="626"/>
      <c r="DI13" s="626"/>
      <c r="DJ13" s="626"/>
      <c r="DK13" s="626"/>
      <c r="DL13" s="626"/>
      <c r="DM13" s="626"/>
      <c r="DN13" s="626"/>
      <c r="DO13" s="626"/>
      <c r="DP13" s="627"/>
      <c r="DQ13" s="634">
        <v>529764</v>
      </c>
      <c r="DR13" s="626"/>
      <c r="DS13" s="626"/>
      <c r="DT13" s="626"/>
      <c r="DU13" s="626"/>
      <c r="DV13" s="626"/>
      <c r="DW13" s="626"/>
      <c r="DX13" s="626"/>
      <c r="DY13" s="626"/>
      <c r="DZ13" s="626"/>
      <c r="EA13" s="626"/>
      <c r="EB13" s="626"/>
      <c r="EC13" s="635"/>
    </row>
    <row r="14" spans="2:143" ht="11.25" customHeight="1" x14ac:dyDescent="0.15">
      <c r="B14" s="622" t="s">
        <v>258</v>
      </c>
      <c r="C14" s="623"/>
      <c r="D14" s="623"/>
      <c r="E14" s="623"/>
      <c r="F14" s="623"/>
      <c r="G14" s="623"/>
      <c r="H14" s="623"/>
      <c r="I14" s="623"/>
      <c r="J14" s="623"/>
      <c r="K14" s="623"/>
      <c r="L14" s="623"/>
      <c r="M14" s="623"/>
      <c r="N14" s="623"/>
      <c r="O14" s="623"/>
      <c r="P14" s="623"/>
      <c r="Q14" s="624"/>
      <c r="R14" s="625">
        <v>284</v>
      </c>
      <c r="S14" s="626"/>
      <c r="T14" s="626"/>
      <c r="U14" s="626"/>
      <c r="V14" s="626"/>
      <c r="W14" s="626"/>
      <c r="X14" s="626"/>
      <c r="Y14" s="627"/>
      <c r="Z14" s="628">
        <v>0</v>
      </c>
      <c r="AA14" s="628"/>
      <c r="AB14" s="628"/>
      <c r="AC14" s="628"/>
      <c r="AD14" s="629">
        <v>284</v>
      </c>
      <c r="AE14" s="629"/>
      <c r="AF14" s="629"/>
      <c r="AG14" s="629"/>
      <c r="AH14" s="629"/>
      <c r="AI14" s="629"/>
      <c r="AJ14" s="629"/>
      <c r="AK14" s="629"/>
      <c r="AL14" s="630">
        <v>0</v>
      </c>
      <c r="AM14" s="631"/>
      <c r="AN14" s="631"/>
      <c r="AO14" s="632"/>
      <c r="AP14" s="622" t="s">
        <v>259</v>
      </c>
      <c r="AQ14" s="623"/>
      <c r="AR14" s="623"/>
      <c r="AS14" s="623"/>
      <c r="AT14" s="623"/>
      <c r="AU14" s="623"/>
      <c r="AV14" s="623"/>
      <c r="AW14" s="623"/>
      <c r="AX14" s="623"/>
      <c r="AY14" s="623"/>
      <c r="AZ14" s="623"/>
      <c r="BA14" s="623"/>
      <c r="BB14" s="623"/>
      <c r="BC14" s="623"/>
      <c r="BD14" s="623"/>
      <c r="BE14" s="623"/>
      <c r="BF14" s="624"/>
      <c r="BG14" s="625">
        <v>97794</v>
      </c>
      <c r="BH14" s="626"/>
      <c r="BI14" s="626"/>
      <c r="BJ14" s="626"/>
      <c r="BK14" s="626"/>
      <c r="BL14" s="626"/>
      <c r="BM14" s="626"/>
      <c r="BN14" s="627"/>
      <c r="BO14" s="628">
        <v>2.7</v>
      </c>
      <c r="BP14" s="628"/>
      <c r="BQ14" s="628"/>
      <c r="BR14" s="628"/>
      <c r="BS14" s="629" t="s">
        <v>140</v>
      </c>
      <c r="BT14" s="629"/>
      <c r="BU14" s="629"/>
      <c r="BV14" s="629"/>
      <c r="BW14" s="629"/>
      <c r="BX14" s="629"/>
      <c r="BY14" s="629"/>
      <c r="BZ14" s="629"/>
      <c r="CA14" s="629"/>
      <c r="CB14" s="633"/>
      <c r="CD14" s="622" t="s">
        <v>260</v>
      </c>
      <c r="CE14" s="623"/>
      <c r="CF14" s="623"/>
      <c r="CG14" s="623"/>
      <c r="CH14" s="623"/>
      <c r="CI14" s="623"/>
      <c r="CJ14" s="623"/>
      <c r="CK14" s="623"/>
      <c r="CL14" s="623"/>
      <c r="CM14" s="623"/>
      <c r="CN14" s="623"/>
      <c r="CO14" s="623"/>
      <c r="CP14" s="623"/>
      <c r="CQ14" s="624"/>
      <c r="CR14" s="625">
        <v>531301</v>
      </c>
      <c r="CS14" s="626"/>
      <c r="CT14" s="626"/>
      <c r="CU14" s="626"/>
      <c r="CV14" s="626"/>
      <c r="CW14" s="626"/>
      <c r="CX14" s="626"/>
      <c r="CY14" s="627"/>
      <c r="CZ14" s="628">
        <v>5.3</v>
      </c>
      <c r="DA14" s="628"/>
      <c r="DB14" s="628"/>
      <c r="DC14" s="628"/>
      <c r="DD14" s="634">
        <v>14289</v>
      </c>
      <c r="DE14" s="626"/>
      <c r="DF14" s="626"/>
      <c r="DG14" s="626"/>
      <c r="DH14" s="626"/>
      <c r="DI14" s="626"/>
      <c r="DJ14" s="626"/>
      <c r="DK14" s="626"/>
      <c r="DL14" s="626"/>
      <c r="DM14" s="626"/>
      <c r="DN14" s="626"/>
      <c r="DO14" s="626"/>
      <c r="DP14" s="627"/>
      <c r="DQ14" s="634">
        <v>530177</v>
      </c>
      <c r="DR14" s="626"/>
      <c r="DS14" s="626"/>
      <c r="DT14" s="626"/>
      <c r="DU14" s="626"/>
      <c r="DV14" s="626"/>
      <c r="DW14" s="626"/>
      <c r="DX14" s="626"/>
      <c r="DY14" s="626"/>
      <c r="DZ14" s="626"/>
      <c r="EA14" s="626"/>
      <c r="EB14" s="626"/>
      <c r="EC14" s="635"/>
    </row>
    <row r="15" spans="2:143" ht="11.25" customHeight="1" x14ac:dyDescent="0.15">
      <c r="B15" s="622" t="s">
        <v>261</v>
      </c>
      <c r="C15" s="623"/>
      <c r="D15" s="623"/>
      <c r="E15" s="623"/>
      <c r="F15" s="623"/>
      <c r="G15" s="623"/>
      <c r="H15" s="623"/>
      <c r="I15" s="623"/>
      <c r="J15" s="623"/>
      <c r="K15" s="623"/>
      <c r="L15" s="623"/>
      <c r="M15" s="623"/>
      <c r="N15" s="623"/>
      <c r="O15" s="623"/>
      <c r="P15" s="623"/>
      <c r="Q15" s="624"/>
      <c r="R15" s="625" t="s">
        <v>131</v>
      </c>
      <c r="S15" s="626"/>
      <c r="T15" s="626"/>
      <c r="U15" s="626"/>
      <c r="V15" s="626"/>
      <c r="W15" s="626"/>
      <c r="X15" s="626"/>
      <c r="Y15" s="627"/>
      <c r="Z15" s="628" t="s">
        <v>131</v>
      </c>
      <c r="AA15" s="628"/>
      <c r="AB15" s="628"/>
      <c r="AC15" s="628"/>
      <c r="AD15" s="629" t="s">
        <v>131</v>
      </c>
      <c r="AE15" s="629"/>
      <c r="AF15" s="629"/>
      <c r="AG15" s="629"/>
      <c r="AH15" s="629"/>
      <c r="AI15" s="629"/>
      <c r="AJ15" s="629"/>
      <c r="AK15" s="629"/>
      <c r="AL15" s="630" t="s">
        <v>140</v>
      </c>
      <c r="AM15" s="631"/>
      <c r="AN15" s="631"/>
      <c r="AO15" s="632"/>
      <c r="AP15" s="622" t="s">
        <v>262</v>
      </c>
      <c r="AQ15" s="623"/>
      <c r="AR15" s="623"/>
      <c r="AS15" s="623"/>
      <c r="AT15" s="623"/>
      <c r="AU15" s="623"/>
      <c r="AV15" s="623"/>
      <c r="AW15" s="623"/>
      <c r="AX15" s="623"/>
      <c r="AY15" s="623"/>
      <c r="AZ15" s="623"/>
      <c r="BA15" s="623"/>
      <c r="BB15" s="623"/>
      <c r="BC15" s="623"/>
      <c r="BD15" s="623"/>
      <c r="BE15" s="623"/>
      <c r="BF15" s="624"/>
      <c r="BG15" s="625">
        <v>166970</v>
      </c>
      <c r="BH15" s="626"/>
      <c r="BI15" s="626"/>
      <c r="BJ15" s="626"/>
      <c r="BK15" s="626"/>
      <c r="BL15" s="626"/>
      <c r="BM15" s="626"/>
      <c r="BN15" s="627"/>
      <c r="BO15" s="628">
        <v>4.7</v>
      </c>
      <c r="BP15" s="628"/>
      <c r="BQ15" s="628"/>
      <c r="BR15" s="628"/>
      <c r="BS15" s="629" t="s">
        <v>131</v>
      </c>
      <c r="BT15" s="629"/>
      <c r="BU15" s="629"/>
      <c r="BV15" s="629"/>
      <c r="BW15" s="629"/>
      <c r="BX15" s="629"/>
      <c r="BY15" s="629"/>
      <c r="BZ15" s="629"/>
      <c r="CA15" s="629"/>
      <c r="CB15" s="633"/>
      <c r="CD15" s="622" t="s">
        <v>263</v>
      </c>
      <c r="CE15" s="623"/>
      <c r="CF15" s="623"/>
      <c r="CG15" s="623"/>
      <c r="CH15" s="623"/>
      <c r="CI15" s="623"/>
      <c r="CJ15" s="623"/>
      <c r="CK15" s="623"/>
      <c r="CL15" s="623"/>
      <c r="CM15" s="623"/>
      <c r="CN15" s="623"/>
      <c r="CO15" s="623"/>
      <c r="CP15" s="623"/>
      <c r="CQ15" s="624"/>
      <c r="CR15" s="625">
        <v>1006686</v>
      </c>
      <c r="CS15" s="626"/>
      <c r="CT15" s="626"/>
      <c r="CU15" s="626"/>
      <c r="CV15" s="626"/>
      <c r="CW15" s="626"/>
      <c r="CX15" s="626"/>
      <c r="CY15" s="627"/>
      <c r="CZ15" s="628">
        <v>10</v>
      </c>
      <c r="DA15" s="628"/>
      <c r="DB15" s="628"/>
      <c r="DC15" s="628"/>
      <c r="DD15" s="634">
        <v>192751</v>
      </c>
      <c r="DE15" s="626"/>
      <c r="DF15" s="626"/>
      <c r="DG15" s="626"/>
      <c r="DH15" s="626"/>
      <c r="DI15" s="626"/>
      <c r="DJ15" s="626"/>
      <c r="DK15" s="626"/>
      <c r="DL15" s="626"/>
      <c r="DM15" s="626"/>
      <c r="DN15" s="626"/>
      <c r="DO15" s="626"/>
      <c r="DP15" s="627"/>
      <c r="DQ15" s="634">
        <v>801578</v>
      </c>
      <c r="DR15" s="626"/>
      <c r="DS15" s="626"/>
      <c r="DT15" s="626"/>
      <c r="DU15" s="626"/>
      <c r="DV15" s="626"/>
      <c r="DW15" s="626"/>
      <c r="DX15" s="626"/>
      <c r="DY15" s="626"/>
      <c r="DZ15" s="626"/>
      <c r="EA15" s="626"/>
      <c r="EB15" s="626"/>
      <c r="EC15" s="635"/>
    </row>
    <row r="16" spans="2:143" ht="11.25" customHeight="1" x14ac:dyDescent="0.15">
      <c r="B16" s="622" t="s">
        <v>264</v>
      </c>
      <c r="C16" s="623"/>
      <c r="D16" s="623"/>
      <c r="E16" s="623"/>
      <c r="F16" s="623"/>
      <c r="G16" s="623"/>
      <c r="H16" s="623"/>
      <c r="I16" s="623"/>
      <c r="J16" s="623"/>
      <c r="K16" s="623"/>
      <c r="L16" s="623"/>
      <c r="M16" s="623"/>
      <c r="N16" s="623"/>
      <c r="O16" s="623"/>
      <c r="P16" s="623"/>
      <c r="Q16" s="624"/>
      <c r="R16" s="625">
        <v>18770</v>
      </c>
      <c r="S16" s="626"/>
      <c r="T16" s="626"/>
      <c r="U16" s="626"/>
      <c r="V16" s="626"/>
      <c r="W16" s="626"/>
      <c r="X16" s="626"/>
      <c r="Y16" s="627"/>
      <c r="Z16" s="628">
        <v>0.2</v>
      </c>
      <c r="AA16" s="628"/>
      <c r="AB16" s="628"/>
      <c r="AC16" s="628"/>
      <c r="AD16" s="629">
        <v>18770</v>
      </c>
      <c r="AE16" s="629"/>
      <c r="AF16" s="629"/>
      <c r="AG16" s="629"/>
      <c r="AH16" s="629"/>
      <c r="AI16" s="629"/>
      <c r="AJ16" s="629"/>
      <c r="AK16" s="629"/>
      <c r="AL16" s="630">
        <v>0.3</v>
      </c>
      <c r="AM16" s="631"/>
      <c r="AN16" s="631"/>
      <c r="AO16" s="632"/>
      <c r="AP16" s="622" t="s">
        <v>265</v>
      </c>
      <c r="AQ16" s="623"/>
      <c r="AR16" s="623"/>
      <c r="AS16" s="623"/>
      <c r="AT16" s="623"/>
      <c r="AU16" s="623"/>
      <c r="AV16" s="623"/>
      <c r="AW16" s="623"/>
      <c r="AX16" s="623"/>
      <c r="AY16" s="623"/>
      <c r="AZ16" s="623"/>
      <c r="BA16" s="623"/>
      <c r="BB16" s="623"/>
      <c r="BC16" s="623"/>
      <c r="BD16" s="623"/>
      <c r="BE16" s="623"/>
      <c r="BF16" s="624"/>
      <c r="BG16" s="625" t="s">
        <v>230</v>
      </c>
      <c r="BH16" s="626"/>
      <c r="BI16" s="626"/>
      <c r="BJ16" s="626"/>
      <c r="BK16" s="626"/>
      <c r="BL16" s="626"/>
      <c r="BM16" s="626"/>
      <c r="BN16" s="627"/>
      <c r="BO16" s="628" t="s">
        <v>140</v>
      </c>
      <c r="BP16" s="628"/>
      <c r="BQ16" s="628"/>
      <c r="BR16" s="628"/>
      <c r="BS16" s="629" t="s">
        <v>131</v>
      </c>
      <c r="BT16" s="629"/>
      <c r="BU16" s="629"/>
      <c r="BV16" s="629"/>
      <c r="BW16" s="629"/>
      <c r="BX16" s="629"/>
      <c r="BY16" s="629"/>
      <c r="BZ16" s="629"/>
      <c r="CA16" s="629"/>
      <c r="CB16" s="633"/>
      <c r="CD16" s="622" t="s">
        <v>266</v>
      </c>
      <c r="CE16" s="623"/>
      <c r="CF16" s="623"/>
      <c r="CG16" s="623"/>
      <c r="CH16" s="623"/>
      <c r="CI16" s="623"/>
      <c r="CJ16" s="623"/>
      <c r="CK16" s="623"/>
      <c r="CL16" s="623"/>
      <c r="CM16" s="623"/>
      <c r="CN16" s="623"/>
      <c r="CO16" s="623"/>
      <c r="CP16" s="623"/>
      <c r="CQ16" s="624"/>
      <c r="CR16" s="625" t="s">
        <v>131</v>
      </c>
      <c r="CS16" s="626"/>
      <c r="CT16" s="626"/>
      <c r="CU16" s="626"/>
      <c r="CV16" s="626"/>
      <c r="CW16" s="626"/>
      <c r="CX16" s="626"/>
      <c r="CY16" s="627"/>
      <c r="CZ16" s="628" t="s">
        <v>131</v>
      </c>
      <c r="DA16" s="628"/>
      <c r="DB16" s="628"/>
      <c r="DC16" s="628"/>
      <c r="DD16" s="634" t="s">
        <v>230</v>
      </c>
      <c r="DE16" s="626"/>
      <c r="DF16" s="626"/>
      <c r="DG16" s="626"/>
      <c r="DH16" s="626"/>
      <c r="DI16" s="626"/>
      <c r="DJ16" s="626"/>
      <c r="DK16" s="626"/>
      <c r="DL16" s="626"/>
      <c r="DM16" s="626"/>
      <c r="DN16" s="626"/>
      <c r="DO16" s="626"/>
      <c r="DP16" s="627"/>
      <c r="DQ16" s="634" t="s">
        <v>131</v>
      </c>
      <c r="DR16" s="626"/>
      <c r="DS16" s="626"/>
      <c r="DT16" s="626"/>
      <c r="DU16" s="626"/>
      <c r="DV16" s="626"/>
      <c r="DW16" s="626"/>
      <c r="DX16" s="626"/>
      <c r="DY16" s="626"/>
      <c r="DZ16" s="626"/>
      <c r="EA16" s="626"/>
      <c r="EB16" s="626"/>
      <c r="EC16" s="635"/>
    </row>
    <row r="17" spans="2:133" ht="11.25" customHeight="1" x14ac:dyDescent="0.15">
      <c r="B17" s="622" t="s">
        <v>267</v>
      </c>
      <c r="C17" s="623"/>
      <c r="D17" s="623"/>
      <c r="E17" s="623"/>
      <c r="F17" s="623"/>
      <c r="G17" s="623"/>
      <c r="H17" s="623"/>
      <c r="I17" s="623"/>
      <c r="J17" s="623"/>
      <c r="K17" s="623"/>
      <c r="L17" s="623"/>
      <c r="M17" s="623"/>
      <c r="N17" s="623"/>
      <c r="O17" s="623"/>
      <c r="P17" s="623"/>
      <c r="Q17" s="624"/>
      <c r="R17" s="625">
        <v>41704</v>
      </c>
      <c r="S17" s="626"/>
      <c r="T17" s="626"/>
      <c r="U17" s="626"/>
      <c r="V17" s="626"/>
      <c r="W17" s="626"/>
      <c r="X17" s="626"/>
      <c r="Y17" s="627"/>
      <c r="Z17" s="628">
        <v>0.4</v>
      </c>
      <c r="AA17" s="628"/>
      <c r="AB17" s="628"/>
      <c r="AC17" s="628"/>
      <c r="AD17" s="629">
        <v>41704</v>
      </c>
      <c r="AE17" s="629"/>
      <c r="AF17" s="629"/>
      <c r="AG17" s="629"/>
      <c r="AH17" s="629"/>
      <c r="AI17" s="629"/>
      <c r="AJ17" s="629"/>
      <c r="AK17" s="629"/>
      <c r="AL17" s="630">
        <v>0.6</v>
      </c>
      <c r="AM17" s="631"/>
      <c r="AN17" s="631"/>
      <c r="AO17" s="632"/>
      <c r="AP17" s="622" t="s">
        <v>268</v>
      </c>
      <c r="AQ17" s="623"/>
      <c r="AR17" s="623"/>
      <c r="AS17" s="623"/>
      <c r="AT17" s="623"/>
      <c r="AU17" s="623"/>
      <c r="AV17" s="623"/>
      <c r="AW17" s="623"/>
      <c r="AX17" s="623"/>
      <c r="AY17" s="623"/>
      <c r="AZ17" s="623"/>
      <c r="BA17" s="623"/>
      <c r="BB17" s="623"/>
      <c r="BC17" s="623"/>
      <c r="BD17" s="623"/>
      <c r="BE17" s="623"/>
      <c r="BF17" s="624"/>
      <c r="BG17" s="625" t="s">
        <v>131</v>
      </c>
      <c r="BH17" s="626"/>
      <c r="BI17" s="626"/>
      <c r="BJ17" s="626"/>
      <c r="BK17" s="626"/>
      <c r="BL17" s="626"/>
      <c r="BM17" s="626"/>
      <c r="BN17" s="627"/>
      <c r="BO17" s="628" t="s">
        <v>230</v>
      </c>
      <c r="BP17" s="628"/>
      <c r="BQ17" s="628"/>
      <c r="BR17" s="628"/>
      <c r="BS17" s="629" t="s">
        <v>230</v>
      </c>
      <c r="BT17" s="629"/>
      <c r="BU17" s="629"/>
      <c r="BV17" s="629"/>
      <c r="BW17" s="629"/>
      <c r="BX17" s="629"/>
      <c r="BY17" s="629"/>
      <c r="BZ17" s="629"/>
      <c r="CA17" s="629"/>
      <c r="CB17" s="633"/>
      <c r="CD17" s="622" t="s">
        <v>269</v>
      </c>
      <c r="CE17" s="623"/>
      <c r="CF17" s="623"/>
      <c r="CG17" s="623"/>
      <c r="CH17" s="623"/>
      <c r="CI17" s="623"/>
      <c r="CJ17" s="623"/>
      <c r="CK17" s="623"/>
      <c r="CL17" s="623"/>
      <c r="CM17" s="623"/>
      <c r="CN17" s="623"/>
      <c r="CO17" s="623"/>
      <c r="CP17" s="623"/>
      <c r="CQ17" s="624"/>
      <c r="CR17" s="625">
        <v>885567</v>
      </c>
      <c r="CS17" s="626"/>
      <c r="CT17" s="626"/>
      <c r="CU17" s="626"/>
      <c r="CV17" s="626"/>
      <c r="CW17" s="626"/>
      <c r="CX17" s="626"/>
      <c r="CY17" s="627"/>
      <c r="CZ17" s="628">
        <v>8.8000000000000007</v>
      </c>
      <c r="DA17" s="628"/>
      <c r="DB17" s="628"/>
      <c r="DC17" s="628"/>
      <c r="DD17" s="634" t="s">
        <v>140</v>
      </c>
      <c r="DE17" s="626"/>
      <c r="DF17" s="626"/>
      <c r="DG17" s="626"/>
      <c r="DH17" s="626"/>
      <c r="DI17" s="626"/>
      <c r="DJ17" s="626"/>
      <c r="DK17" s="626"/>
      <c r="DL17" s="626"/>
      <c r="DM17" s="626"/>
      <c r="DN17" s="626"/>
      <c r="DO17" s="626"/>
      <c r="DP17" s="627"/>
      <c r="DQ17" s="634">
        <v>885567</v>
      </c>
      <c r="DR17" s="626"/>
      <c r="DS17" s="626"/>
      <c r="DT17" s="626"/>
      <c r="DU17" s="626"/>
      <c r="DV17" s="626"/>
      <c r="DW17" s="626"/>
      <c r="DX17" s="626"/>
      <c r="DY17" s="626"/>
      <c r="DZ17" s="626"/>
      <c r="EA17" s="626"/>
      <c r="EB17" s="626"/>
      <c r="EC17" s="635"/>
    </row>
    <row r="18" spans="2:133" ht="11.25" customHeight="1" x14ac:dyDescent="0.15">
      <c r="B18" s="622" t="s">
        <v>270</v>
      </c>
      <c r="C18" s="623"/>
      <c r="D18" s="623"/>
      <c r="E18" s="623"/>
      <c r="F18" s="623"/>
      <c r="G18" s="623"/>
      <c r="H18" s="623"/>
      <c r="I18" s="623"/>
      <c r="J18" s="623"/>
      <c r="K18" s="623"/>
      <c r="L18" s="623"/>
      <c r="M18" s="623"/>
      <c r="N18" s="623"/>
      <c r="O18" s="623"/>
      <c r="P18" s="623"/>
      <c r="Q18" s="624"/>
      <c r="R18" s="625">
        <v>12216</v>
      </c>
      <c r="S18" s="626"/>
      <c r="T18" s="626"/>
      <c r="U18" s="626"/>
      <c r="V18" s="626"/>
      <c r="W18" s="626"/>
      <c r="X18" s="626"/>
      <c r="Y18" s="627"/>
      <c r="Z18" s="628">
        <v>0.1</v>
      </c>
      <c r="AA18" s="628"/>
      <c r="AB18" s="628"/>
      <c r="AC18" s="628"/>
      <c r="AD18" s="629">
        <v>12216</v>
      </c>
      <c r="AE18" s="629"/>
      <c r="AF18" s="629"/>
      <c r="AG18" s="629"/>
      <c r="AH18" s="629"/>
      <c r="AI18" s="629"/>
      <c r="AJ18" s="629"/>
      <c r="AK18" s="629"/>
      <c r="AL18" s="630">
        <v>0.2</v>
      </c>
      <c r="AM18" s="631"/>
      <c r="AN18" s="631"/>
      <c r="AO18" s="632"/>
      <c r="AP18" s="622" t="s">
        <v>271</v>
      </c>
      <c r="AQ18" s="623"/>
      <c r="AR18" s="623"/>
      <c r="AS18" s="623"/>
      <c r="AT18" s="623"/>
      <c r="AU18" s="623"/>
      <c r="AV18" s="623"/>
      <c r="AW18" s="623"/>
      <c r="AX18" s="623"/>
      <c r="AY18" s="623"/>
      <c r="AZ18" s="623"/>
      <c r="BA18" s="623"/>
      <c r="BB18" s="623"/>
      <c r="BC18" s="623"/>
      <c r="BD18" s="623"/>
      <c r="BE18" s="623"/>
      <c r="BF18" s="624"/>
      <c r="BG18" s="625" t="s">
        <v>131</v>
      </c>
      <c r="BH18" s="626"/>
      <c r="BI18" s="626"/>
      <c r="BJ18" s="626"/>
      <c r="BK18" s="626"/>
      <c r="BL18" s="626"/>
      <c r="BM18" s="626"/>
      <c r="BN18" s="627"/>
      <c r="BO18" s="628" t="s">
        <v>131</v>
      </c>
      <c r="BP18" s="628"/>
      <c r="BQ18" s="628"/>
      <c r="BR18" s="628"/>
      <c r="BS18" s="629" t="s">
        <v>131</v>
      </c>
      <c r="BT18" s="629"/>
      <c r="BU18" s="629"/>
      <c r="BV18" s="629"/>
      <c r="BW18" s="629"/>
      <c r="BX18" s="629"/>
      <c r="BY18" s="629"/>
      <c r="BZ18" s="629"/>
      <c r="CA18" s="629"/>
      <c r="CB18" s="633"/>
      <c r="CD18" s="622" t="s">
        <v>272</v>
      </c>
      <c r="CE18" s="623"/>
      <c r="CF18" s="623"/>
      <c r="CG18" s="623"/>
      <c r="CH18" s="623"/>
      <c r="CI18" s="623"/>
      <c r="CJ18" s="623"/>
      <c r="CK18" s="623"/>
      <c r="CL18" s="623"/>
      <c r="CM18" s="623"/>
      <c r="CN18" s="623"/>
      <c r="CO18" s="623"/>
      <c r="CP18" s="623"/>
      <c r="CQ18" s="624"/>
      <c r="CR18" s="625" t="s">
        <v>131</v>
      </c>
      <c r="CS18" s="626"/>
      <c r="CT18" s="626"/>
      <c r="CU18" s="626"/>
      <c r="CV18" s="626"/>
      <c r="CW18" s="626"/>
      <c r="CX18" s="626"/>
      <c r="CY18" s="627"/>
      <c r="CZ18" s="628" t="s">
        <v>230</v>
      </c>
      <c r="DA18" s="628"/>
      <c r="DB18" s="628"/>
      <c r="DC18" s="628"/>
      <c r="DD18" s="634" t="s">
        <v>230</v>
      </c>
      <c r="DE18" s="626"/>
      <c r="DF18" s="626"/>
      <c r="DG18" s="626"/>
      <c r="DH18" s="626"/>
      <c r="DI18" s="626"/>
      <c r="DJ18" s="626"/>
      <c r="DK18" s="626"/>
      <c r="DL18" s="626"/>
      <c r="DM18" s="626"/>
      <c r="DN18" s="626"/>
      <c r="DO18" s="626"/>
      <c r="DP18" s="627"/>
      <c r="DQ18" s="634" t="s">
        <v>131</v>
      </c>
      <c r="DR18" s="626"/>
      <c r="DS18" s="626"/>
      <c r="DT18" s="626"/>
      <c r="DU18" s="626"/>
      <c r="DV18" s="626"/>
      <c r="DW18" s="626"/>
      <c r="DX18" s="626"/>
      <c r="DY18" s="626"/>
      <c r="DZ18" s="626"/>
      <c r="EA18" s="626"/>
      <c r="EB18" s="626"/>
      <c r="EC18" s="635"/>
    </row>
    <row r="19" spans="2:133" ht="11.25" customHeight="1" x14ac:dyDescent="0.15">
      <c r="B19" s="622" t="s">
        <v>273</v>
      </c>
      <c r="C19" s="623"/>
      <c r="D19" s="623"/>
      <c r="E19" s="623"/>
      <c r="F19" s="623"/>
      <c r="G19" s="623"/>
      <c r="H19" s="623"/>
      <c r="I19" s="623"/>
      <c r="J19" s="623"/>
      <c r="K19" s="623"/>
      <c r="L19" s="623"/>
      <c r="M19" s="623"/>
      <c r="N19" s="623"/>
      <c r="O19" s="623"/>
      <c r="P19" s="623"/>
      <c r="Q19" s="624"/>
      <c r="R19" s="625">
        <v>12216</v>
      </c>
      <c r="S19" s="626"/>
      <c r="T19" s="626"/>
      <c r="U19" s="626"/>
      <c r="V19" s="626"/>
      <c r="W19" s="626"/>
      <c r="X19" s="626"/>
      <c r="Y19" s="627"/>
      <c r="Z19" s="628">
        <v>0.1</v>
      </c>
      <c r="AA19" s="628"/>
      <c r="AB19" s="628"/>
      <c r="AC19" s="628"/>
      <c r="AD19" s="629">
        <v>12216</v>
      </c>
      <c r="AE19" s="629"/>
      <c r="AF19" s="629"/>
      <c r="AG19" s="629"/>
      <c r="AH19" s="629"/>
      <c r="AI19" s="629"/>
      <c r="AJ19" s="629"/>
      <c r="AK19" s="629"/>
      <c r="AL19" s="630">
        <v>0.2</v>
      </c>
      <c r="AM19" s="631"/>
      <c r="AN19" s="631"/>
      <c r="AO19" s="632"/>
      <c r="AP19" s="622" t="s">
        <v>274</v>
      </c>
      <c r="AQ19" s="623"/>
      <c r="AR19" s="623"/>
      <c r="AS19" s="623"/>
      <c r="AT19" s="623"/>
      <c r="AU19" s="623"/>
      <c r="AV19" s="623"/>
      <c r="AW19" s="623"/>
      <c r="AX19" s="623"/>
      <c r="AY19" s="623"/>
      <c r="AZ19" s="623"/>
      <c r="BA19" s="623"/>
      <c r="BB19" s="623"/>
      <c r="BC19" s="623"/>
      <c r="BD19" s="623"/>
      <c r="BE19" s="623"/>
      <c r="BF19" s="624"/>
      <c r="BG19" s="625">
        <v>131092</v>
      </c>
      <c r="BH19" s="626"/>
      <c r="BI19" s="626"/>
      <c r="BJ19" s="626"/>
      <c r="BK19" s="626"/>
      <c r="BL19" s="626"/>
      <c r="BM19" s="626"/>
      <c r="BN19" s="627"/>
      <c r="BO19" s="628">
        <v>3.7</v>
      </c>
      <c r="BP19" s="628"/>
      <c r="BQ19" s="628"/>
      <c r="BR19" s="628"/>
      <c r="BS19" s="629" t="s">
        <v>131</v>
      </c>
      <c r="BT19" s="629"/>
      <c r="BU19" s="629"/>
      <c r="BV19" s="629"/>
      <c r="BW19" s="629"/>
      <c r="BX19" s="629"/>
      <c r="BY19" s="629"/>
      <c r="BZ19" s="629"/>
      <c r="CA19" s="629"/>
      <c r="CB19" s="633"/>
      <c r="CD19" s="622" t="s">
        <v>275</v>
      </c>
      <c r="CE19" s="623"/>
      <c r="CF19" s="623"/>
      <c r="CG19" s="623"/>
      <c r="CH19" s="623"/>
      <c r="CI19" s="623"/>
      <c r="CJ19" s="623"/>
      <c r="CK19" s="623"/>
      <c r="CL19" s="623"/>
      <c r="CM19" s="623"/>
      <c r="CN19" s="623"/>
      <c r="CO19" s="623"/>
      <c r="CP19" s="623"/>
      <c r="CQ19" s="624"/>
      <c r="CR19" s="625" t="s">
        <v>131</v>
      </c>
      <c r="CS19" s="626"/>
      <c r="CT19" s="626"/>
      <c r="CU19" s="626"/>
      <c r="CV19" s="626"/>
      <c r="CW19" s="626"/>
      <c r="CX19" s="626"/>
      <c r="CY19" s="627"/>
      <c r="CZ19" s="628" t="s">
        <v>131</v>
      </c>
      <c r="DA19" s="628"/>
      <c r="DB19" s="628"/>
      <c r="DC19" s="628"/>
      <c r="DD19" s="634" t="s">
        <v>230</v>
      </c>
      <c r="DE19" s="626"/>
      <c r="DF19" s="626"/>
      <c r="DG19" s="626"/>
      <c r="DH19" s="626"/>
      <c r="DI19" s="626"/>
      <c r="DJ19" s="626"/>
      <c r="DK19" s="626"/>
      <c r="DL19" s="626"/>
      <c r="DM19" s="626"/>
      <c r="DN19" s="626"/>
      <c r="DO19" s="626"/>
      <c r="DP19" s="627"/>
      <c r="DQ19" s="634" t="s">
        <v>131</v>
      </c>
      <c r="DR19" s="626"/>
      <c r="DS19" s="626"/>
      <c r="DT19" s="626"/>
      <c r="DU19" s="626"/>
      <c r="DV19" s="626"/>
      <c r="DW19" s="626"/>
      <c r="DX19" s="626"/>
      <c r="DY19" s="626"/>
      <c r="DZ19" s="626"/>
      <c r="EA19" s="626"/>
      <c r="EB19" s="626"/>
      <c r="EC19" s="635"/>
    </row>
    <row r="20" spans="2:133" ht="11.25" customHeight="1" x14ac:dyDescent="0.15">
      <c r="B20" s="638" t="s">
        <v>276</v>
      </c>
      <c r="C20" s="639"/>
      <c r="D20" s="639"/>
      <c r="E20" s="639"/>
      <c r="F20" s="639"/>
      <c r="G20" s="639"/>
      <c r="H20" s="639"/>
      <c r="I20" s="639"/>
      <c r="J20" s="639"/>
      <c r="K20" s="639"/>
      <c r="L20" s="639"/>
      <c r="M20" s="639"/>
      <c r="N20" s="639"/>
      <c r="O20" s="639"/>
      <c r="P20" s="639"/>
      <c r="Q20" s="640"/>
      <c r="R20" s="625" t="s">
        <v>131</v>
      </c>
      <c r="S20" s="626"/>
      <c r="T20" s="626"/>
      <c r="U20" s="626"/>
      <c r="V20" s="626"/>
      <c r="W20" s="626"/>
      <c r="X20" s="626"/>
      <c r="Y20" s="627"/>
      <c r="Z20" s="628" t="s">
        <v>230</v>
      </c>
      <c r="AA20" s="628"/>
      <c r="AB20" s="628"/>
      <c r="AC20" s="628"/>
      <c r="AD20" s="629" t="s">
        <v>131</v>
      </c>
      <c r="AE20" s="629"/>
      <c r="AF20" s="629"/>
      <c r="AG20" s="629"/>
      <c r="AH20" s="629"/>
      <c r="AI20" s="629"/>
      <c r="AJ20" s="629"/>
      <c r="AK20" s="629"/>
      <c r="AL20" s="630" t="s">
        <v>230</v>
      </c>
      <c r="AM20" s="631"/>
      <c r="AN20" s="631"/>
      <c r="AO20" s="632"/>
      <c r="AP20" s="622" t="s">
        <v>277</v>
      </c>
      <c r="AQ20" s="623"/>
      <c r="AR20" s="623"/>
      <c r="AS20" s="623"/>
      <c r="AT20" s="623"/>
      <c r="AU20" s="623"/>
      <c r="AV20" s="623"/>
      <c r="AW20" s="623"/>
      <c r="AX20" s="623"/>
      <c r="AY20" s="623"/>
      <c r="AZ20" s="623"/>
      <c r="BA20" s="623"/>
      <c r="BB20" s="623"/>
      <c r="BC20" s="623"/>
      <c r="BD20" s="623"/>
      <c r="BE20" s="623"/>
      <c r="BF20" s="624"/>
      <c r="BG20" s="625">
        <v>131092</v>
      </c>
      <c r="BH20" s="626"/>
      <c r="BI20" s="626"/>
      <c r="BJ20" s="626"/>
      <c r="BK20" s="626"/>
      <c r="BL20" s="626"/>
      <c r="BM20" s="626"/>
      <c r="BN20" s="627"/>
      <c r="BO20" s="628">
        <v>3.7</v>
      </c>
      <c r="BP20" s="628"/>
      <c r="BQ20" s="628"/>
      <c r="BR20" s="628"/>
      <c r="BS20" s="629" t="s">
        <v>230</v>
      </c>
      <c r="BT20" s="629"/>
      <c r="BU20" s="629"/>
      <c r="BV20" s="629"/>
      <c r="BW20" s="629"/>
      <c r="BX20" s="629"/>
      <c r="BY20" s="629"/>
      <c r="BZ20" s="629"/>
      <c r="CA20" s="629"/>
      <c r="CB20" s="633"/>
      <c r="CD20" s="622" t="s">
        <v>278</v>
      </c>
      <c r="CE20" s="623"/>
      <c r="CF20" s="623"/>
      <c r="CG20" s="623"/>
      <c r="CH20" s="623"/>
      <c r="CI20" s="623"/>
      <c r="CJ20" s="623"/>
      <c r="CK20" s="623"/>
      <c r="CL20" s="623"/>
      <c r="CM20" s="623"/>
      <c r="CN20" s="623"/>
      <c r="CO20" s="623"/>
      <c r="CP20" s="623"/>
      <c r="CQ20" s="624"/>
      <c r="CR20" s="625">
        <v>10065993</v>
      </c>
      <c r="CS20" s="626"/>
      <c r="CT20" s="626"/>
      <c r="CU20" s="626"/>
      <c r="CV20" s="626"/>
      <c r="CW20" s="626"/>
      <c r="CX20" s="626"/>
      <c r="CY20" s="627"/>
      <c r="CZ20" s="628">
        <v>100</v>
      </c>
      <c r="DA20" s="628"/>
      <c r="DB20" s="628"/>
      <c r="DC20" s="628"/>
      <c r="DD20" s="634">
        <v>787630</v>
      </c>
      <c r="DE20" s="626"/>
      <c r="DF20" s="626"/>
      <c r="DG20" s="626"/>
      <c r="DH20" s="626"/>
      <c r="DI20" s="626"/>
      <c r="DJ20" s="626"/>
      <c r="DK20" s="626"/>
      <c r="DL20" s="626"/>
      <c r="DM20" s="626"/>
      <c r="DN20" s="626"/>
      <c r="DO20" s="626"/>
      <c r="DP20" s="627"/>
      <c r="DQ20" s="634">
        <v>7455273</v>
      </c>
      <c r="DR20" s="626"/>
      <c r="DS20" s="626"/>
      <c r="DT20" s="626"/>
      <c r="DU20" s="626"/>
      <c r="DV20" s="626"/>
      <c r="DW20" s="626"/>
      <c r="DX20" s="626"/>
      <c r="DY20" s="626"/>
      <c r="DZ20" s="626"/>
      <c r="EA20" s="626"/>
      <c r="EB20" s="626"/>
      <c r="EC20" s="635"/>
    </row>
    <row r="21" spans="2:133" ht="11.25" customHeight="1" x14ac:dyDescent="0.15">
      <c r="B21" s="622" t="s">
        <v>279</v>
      </c>
      <c r="C21" s="623"/>
      <c r="D21" s="623"/>
      <c r="E21" s="623"/>
      <c r="F21" s="623"/>
      <c r="G21" s="623"/>
      <c r="H21" s="623"/>
      <c r="I21" s="623"/>
      <c r="J21" s="623"/>
      <c r="K21" s="623"/>
      <c r="L21" s="623"/>
      <c r="M21" s="623"/>
      <c r="N21" s="623"/>
      <c r="O21" s="623"/>
      <c r="P21" s="623"/>
      <c r="Q21" s="624"/>
      <c r="R21" s="625">
        <v>2417937</v>
      </c>
      <c r="S21" s="626"/>
      <c r="T21" s="626"/>
      <c r="U21" s="626"/>
      <c r="V21" s="626"/>
      <c r="W21" s="626"/>
      <c r="X21" s="626"/>
      <c r="Y21" s="627"/>
      <c r="Z21" s="628">
        <v>22.9</v>
      </c>
      <c r="AA21" s="628"/>
      <c r="AB21" s="628"/>
      <c r="AC21" s="628"/>
      <c r="AD21" s="629">
        <v>2268516</v>
      </c>
      <c r="AE21" s="629"/>
      <c r="AF21" s="629"/>
      <c r="AG21" s="629"/>
      <c r="AH21" s="629"/>
      <c r="AI21" s="629"/>
      <c r="AJ21" s="629"/>
      <c r="AK21" s="629"/>
      <c r="AL21" s="630">
        <v>33.9</v>
      </c>
      <c r="AM21" s="631"/>
      <c r="AN21" s="631"/>
      <c r="AO21" s="632"/>
      <c r="AP21" s="622" t="s">
        <v>280</v>
      </c>
      <c r="AQ21" s="641"/>
      <c r="AR21" s="641"/>
      <c r="AS21" s="641"/>
      <c r="AT21" s="641"/>
      <c r="AU21" s="641"/>
      <c r="AV21" s="641"/>
      <c r="AW21" s="641"/>
      <c r="AX21" s="641"/>
      <c r="AY21" s="641"/>
      <c r="AZ21" s="641"/>
      <c r="BA21" s="641"/>
      <c r="BB21" s="641"/>
      <c r="BC21" s="641"/>
      <c r="BD21" s="641"/>
      <c r="BE21" s="641"/>
      <c r="BF21" s="642"/>
      <c r="BG21" s="625" t="s">
        <v>131</v>
      </c>
      <c r="BH21" s="626"/>
      <c r="BI21" s="626"/>
      <c r="BJ21" s="626"/>
      <c r="BK21" s="626"/>
      <c r="BL21" s="626"/>
      <c r="BM21" s="626"/>
      <c r="BN21" s="627"/>
      <c r="BO21" s="628" t="s">
        <v>140</v>
      </c>
      <c r="BP21" s="628"/>
      <c r="BQ21" s="628"/>
      <c r="BR21" s="628"/>
      <c r="BS21" s="629" t="s">
        <v>131</v>
      </c>
      <c r="BT21" s="629"/>
      <c r="BU21" s="629"/>
      <c r="BV21" s="629"/>
      <c r="BW21" s="629"/>
      <c r="BX21" s="629"/>
      <c r="BY21" s="629"/>
      <c r="BZ21" s="629"/>
      <c r="CA21" s="629"/>
      <c r="CB21" s="633"/>
      <c r="CD21" s="646"/>
      <c r="CE21" s="647"/>
      <c r="CF21" s="647"/>
      <c r="CG21" s="647"/>
      <c r="CH21" s="647"/>
      <c r="CI21" s="647"/>
      <c r="CJ21" s="647"/>
      <c r="CK21" s="647"/>
      <c r="CL21" s="647"/>
      <c r="CM21" s="647"/>
      <c r="CN21" s="647"/>
      <c r="CO21" s="647"/>
      <c r="CP21" s="647"/>
      <c r="CQ21" s="648"/>
      <c r="CR21" s="649"/>
      <c r="CS21" s="644"/>
      <c r="CT21" s="644"/>
      <c r="CU21" s="644"/>
      <c r="CV21" s="644"/>
      <c r="CW21" s="644"/>
      <c r="CX21" s="644"/>
      <c r="CY21" s="650"/>
      <c r="CZ21" s="651"/>
      <c r="DA21" s="651"/>
      <c r="DB21" s="651"/>
      <c r="DC21" s="651"/>
      <c r="DD21" s="643"/>
      <c r="DE21" s="644"/>
      <c r="DF21" s="644"/>
      <c r="DG21" s="644"/>
      <c r="DH21" s="644"/>
      <c r="DI21" s="644"/>
      <c r="DJ21" s="644"/>
      <c r="DK21" s="644"/>
      <c r="DL21" s="644"/>
      <c r="DM21" s="644"/>
      <c r="DN21" s="644"/>
      <c r="DO21" s="644"/>
      <c r="DP21" s="650"/>
      <c r="DQ21" s="643"/>
      <c r="DR21" s="644"/>
      <c r="DS21" s="644"/>
      <c r="DT21" s="644"/>
      <c r="DU21" s="644"/>
      <c r="DV21" s="644"/>
      <c r="DW21" s="644"/>
      <c r="DX21" s="644"/>
      <c r="DY21" s="644"/>
      <c r="DZ21" s="644"/>
      <c r="EA21" s="644"/>
      <c r="EB21" s="644"/>
      <c r="EC21" s="645"/>
    </row>
    <row r="22" spans="2:133" ht="11.25" customHeight="1" x14ac:dyDescent="0.15">
      <c r="B22" s="622" t="s">
        <v>281</v>
      </c>
      <c r="C22" s="623"/>
      <c r="D22" s="623"/>
      <c r="E22" s="623"/>
      <c r="F22" s="623"/>
      <c r="G22" s="623"/>
      <c r="H22" s="623"/>
      <c r="I22" s="623"/>
      <c r="J22" s="623"/>
      <c r="K22" s="623"/>
      <c r="L22" s="623"/>
      <c r="M22" s="623"/>
      <c r="N22" s="623"/>
      <c r="O22" s="623"/>
      <c r="P22" s="623"/>
      <c r="Q22" s="624"/>
      <c r="R22" s="625">
        <v>2268516</v>
      </c>
      <c r="S22" s="626"/>
      <c r="T22" s="626"/>
      <c r="U22" s="626"/>
      <c r="V22" s="626"/>
      <c r="W22" s="626"/>
      <c r="X22" s="626"/>
      <c r="Y22" s="627"/>
      <c r="Z22" s="628">
        <v>21.5</v>
      </c>
      <c r="AA22" s="628"/>
      <c r="AB22" s="628"/>
      <c r="AC22" s="628"/>
      <c r="AD22" s="629">
        <v>2268516</v>
      </c>
      <c r="AE22" s="629"/>
      <c r="AF22" s="629"/>
      <c r="AG22" s="629"/>
      <c r="AH22" s="629"/>
      <c r="AI22" s="629"/>
      <c r="AJ22" s="629"/>
      <c r="AK22" s="629"/>
      <c r="AL22" s="630">
        <v>33.9</v>
      </c>
      <c r="AM22" s="631"/>
      <c r="AN22" s="631"/>
      <c r="AO22" s="632"/>
      <c r="AP22" s="622" t="s">
        <v>282</v>
      </c>
      <c r="AQ22" s="641"/>
      <c r="AR22" s="641"/>
      <c r="AS22" s="641"/>
      <c r="AT22" s="641"/>
      <c r="AU22" s="641"/>
      <c r="AV22" s="641"/>
      <c r="AW22" s="641"/>
      <c r="AX22" s="641"/>
      <c r="AY22" s="641"/>
      <c r="AZ22" s="641"/>
      <c r="BA22" s="641"/>
      <c r="BB22" s="641"/>
      <c r="BC22" s="641"/>
      <c r="BD22" s="641"/>
      <c r="BE22" s="641"/>
      <c r="BF22" s="642"/>
      <c r="BG22" s="625" t="s">
        <v>131</v>
      </c>
      <c r="BH22" s="626"/>
      <c r="BI22" s="626"/>
      <c r="BJ22" s="626"/>
      <c r="BK22" s="626"/>
      <c r="BL22" s="626"/>
      <c r="BM22" s="626"/>
      <c r="BN22" s="627"/>
      <c r="BO22" s="628" t="s">
        <v>131</v>
      </c>
      <c r="BP22" s="628"/>
      <c r="BQ22" s="628"/>
      <c r="BR22" s="628"/>
      <c r="BS22" s="629" t="s">
        <v>131</v>
      </c>
      <c r="BT22" s="629"/>
      <c r="BU22" s="629"/>
      <c r="BV22" s="629"/>
      <c r="BW22" s="629"/>
      <c r="BX22" s="629"/>
      <c r="BY22" s="629"/>
      <c r="BZ22" s="629"/>
      <c r="CA22" s="629"/>
      <c r="CB22" s="633"/>
      <c r="CD22" s="607" t="s">
        <v>283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284</v>
      </c>
      <c r="C23" s="623"/>
      <c r="D23" s="623"/>
      <c r="E23" s="623"/>
      <c r="F23" s="623"/>
      <c r="G23" s="623"/>
      <c r="H23" s="623"/>
      <c r="I23" s="623"/>
      <c r="J23" s="623"/>
      <c r="K23" s="623"/>
      <c r="L23" s="623"/>
      <c r="M23" s="623"/>
      <c r="N23" s="623"/>
      <c r="O23" s="623"/>
      <c r="P23" s="623"/>
      <c r="Q23" s="624"/>
      <c r="R23" s="625">
        <v>149421</v>
      </c>
      <c r="S23" s="626"/>
      <c r="T23" s="626"/>
      <c r="U23" s="626"/>
      <c r="V23" s="626"/>
      <c r="W23" s="626"/>
      <c r="X23" s="626"/>
      <c r="Y23" s="627"/>
      <c r="Z23" s="628">
        <v>1.4</v>
      </c>
      <c r="AA23" s="628"/>
      <c r="AB23" s="628"/>
      <c r="AC23" s="628"/>
      <c r="AD23" s="629" t="s">
        <v>230</v>
      </c>
      <c r="AE23" s="629"/>
      <c r="AF23" s="629"/>
      <c r="AG23" s="629"/>
      <c r="AH23" s="629"/>
      <c r="AI23" s="629"/>
      <c r="AJ23" s="629"/>
      <c r="AK23" s="629"/>
      <c r="AL23" s="630" t="s">
        <v>131</v>
      </c>
      <c r="AM23" s="631"/>
      <c r="AN23" s="631"/>
      <c r="AO23" s="632"/>
      <c r="AP23" s="622" t="s">
        <v>285</v>
      </c>
      <c r="AQ23" s="641"/>
      <c r="AR23" s="641"/>
      <c r="AS23" s="641"/>
      <c r="AT23" s="641"/>
      <c r="AU23" s="641"/>
      <c r="AV23" s="641"/>
      <c r="AW23" s="641"/>
      <c r="AX23" s="641"/>
      <c r="AY23" s="641"/>
      <c r="AZ23" s="641"/>
      <c r="BA23" s="641"/>
      <c r="BB23" s="641"/>
      <c r="BC23" s="641"/>
      <c r="BD23" s="641"/>
      <c r="BE23" s="641"/>
      <c r="BF23" s="642"/>
      <c r="BG23" s="625">
        <v>131092</v>
      </c>
      <c r="BH23" s="626"/>
      <c r="BI23" s="626"/>
      <c r="BJ23" s="626"/>
      <c r="BK23" s="626"/>
      <c r="BL23" s="626"/>
      <c r="BM23" s="626"/>
      <c r="BN23" s="627"/>
      <c r="BO23" s="628">
        <v>3.7</v>
      </c>
      <c r="BP23" s="628"/>
      <c r="BQ23" s="628"/>
      <c r="BR23" s="628"/>
      <c r="BS23" s="629" t="s">
        <v>131</v>
      </c>
      <c r="BT23" s="629"/>
      <c r="BU23" s="629"/>
      <c r="BV23" s="629"/>
      <c r="BW23" s="629"/>
      <c r="BX23" s="629"/>
      <c r="BY23" s="629"/>
      <c r="BZ23" s="629"/>
      <c r="CA23" s="629"/>
      <c r="CB23" s="633"/>
      <c r="CD23" s="607" t="s">
        <v>224</v>
      </c>
      <c r="CE23" s="608"/>
      <c r="CF23" s="608"/>
      <c r="CG23" s="608"/>
      <c r="CH23" s="608"/>
      <c r="CI23" s="608"/>
      <c r="CJ23" s="608"/>
      <c r="CK23" s="608"/>
      <c r="CL23" s="608"/>
      <c r="CM23" s="608"/>
      <c r="CN23" s="608"/>
      <c r="CO23" s="608"/>
      <c r="CP23" s="608"/>
      <c r="CQ23" s="609"/>
      <c r="CR23" s="607" t="s">
        <v>286</v>
      </c>
      <c r="CS23" s="608"/>
      <c r="CT23" s="608"/>
      <c r="CU23" s="608"/>
      <c r="CV23" s="608"/>
      <c r="CW23" s="608"/>
      <c r="CX23" s="608"/>
      <c r="CY23" s="609"/>
      <c r="CZ23" s="607" t="s">
        <v>287</v>
      </c>
      <c r="DA23" s="608"/>
      <c r="DB23" s="608"/>
      <c r="DC23" s="609"/>
      <c r="DD23" s="607" t="s">
        <v>288</v>
      </c>
      <c r="DE23" s="608"/>
      <c r="DF23" s="608"/>
      <c r="DG23" s="608"/>
      <c r="DH23" s="608"/>
      <c r="DI23" s="608"/>
      <c r="DJ23" s="608"/>
      <c r="DK23" s="609"/>
      <c r="DL23" s="652" t="s">
        <v>289</v>
      </c>
      <c r="DM23" s="653"/>
      <c r="DN23" s="653"/>
      <c r="DO23" s="653"/>
      <c r="DP23" s="653"/>
      <c r="DQ23" s="653"/>
      <c r="DR23" s="653"/>
      <c r="DS23" s="653"/>
      <c r="DT23" s="653"/>
      <c r="DU23" s="653"/>
      <c r="DV23" s="654"/>
      <c r="DW23" s="607" t="s">
        <v>290</v>
      </c>
      <c r="DX23" s="608"/>
      <c r="DY23" s="608"/>
      <c r="DZ23" s="608"/>
      <c r="EA23" s="608"/>
      <c r="EB23" s="608"/>
      <c r="EC23" s="609"/>
    </row>
    <row r="24" spans="2:133" ht="11.25" customHeight="1" x14ac:dyDescent="0.15">
      <c r="B24" s="622" t="s">
        <v>291</v>
      </c>
      <c r="C24" s="623"/>
      <c r="D24" s="623"/>
      <c r="E24" s="623"/>
      <c r="F24" s="623"/>
      <c r="G24" s="623"/>
      <c r="H24" s="623"/>
      <c r="I24" s="623"/>
      <c r="J24" s="623"/>
      <c r="K24" s="623"/>
      <c r="L24" s="623"/>
      <c r="M24" s="623"/>
      <c r="N24" s="623"/>
      <c r="O24" s="623"/>
      <c r="P24" s="623"/>
      <c r="Q24" s="624"/>
      <c r="R24" s="625" t="s">
        <v>131</v>
      </c>
      <c r="S24" s="626"/>
      <c r="T24" s="626"/>
      <c r="U24" s="626"/>
      <c r="V24" s="626"/>
      <c r="W24" s="626"/>
      <c r="X24" s="626"/>
      <c r="Y24" s="627"/>
      <c r="Z24" s="628" t="s">
        <v>131</v>
      </c>
      <c r="AA24" s="628"/>
      <c r="AB24" s="628"/>
      <c r="AC24" s="628"/>
      <c r="AD24" s="629" t="s">
        <v>230</v>
      </c>
      <c r="AE24" s="629"/>
      <c r="AF24" s="629"/>
      <c r="AG24" s="629"/>
      <c r="AH24" s="629"/>
      <c r="AI24" s="629"/>
      <c r="AJ24" s="629"/>
      <c r="AK24" s="629"/>
      <c r="AL24" s="630" t="s">
        <v>131</v>
      </c>
      <c r="AM24" s="631"/>
      <c r="AN24" s="631"/>
      <c r="AO24" s="632"/>
      <c r="AP24" s="622" t="s">
        <v>292</v>
      </c>
      <c r="AQ24" s="641"/>
      <c r="AR24" s="641"/>
      <c r="AS24" s="641"/>
      <c r="AT24" s="641"/>
      <c r="AU24" s="641"/>
      <c r="AV24" s="641"/>
      <c r="AW24" s="641"/>
      <c r="AX24" s="641"/>
      <c r="AY24" s="641"/>
      <c r="AZ24" s="641"/>
      <c r="BA24" s="641"/>
      <c r="BB24" s="641"/>
      <c r="BC24" s="641"/>
      <c r="BD24" s="641"/>
      <c r="BE24" s="641"/>
      <c r="BF24" s="642"/>
      <c r="BG24" s="625" t="s">
        <v>131</v>
      </c>
      <c r="BH24" s="626"/>
      <c r="BI24" s="626"/>
      <c r="BJ24" s="626"/>
      <c r="BK24" s="626"/>
      <c r="BL24" s="626"/>
      <c r="BM24" s="626"/>
      <c r="BN24" s="627"/>
      <c r="BO24" s="628" t="s">
        <v>131</v>
      </c>
      <c r="BP24" s="628"/>
      <c r="BQ24" s="628"/>
      <c r="BR24" s="628"/>
      <c r="BS24" s="629" t="s">
        <v>131</v>
      </c>
      <c r="BT24" s="629"/>
      <c r="BU24" s="629"/>
      <c r="BV24" s="629"/>
      <c r="BW24" s="629"/>
      <c r="BX24" s="629"/>
      <c r="BY24" s="629"/>
      <c r="BZ24" s="629"/>
      <c r="CA24" s="629"/>
      <c r="CB24" s="633"/>
      <c r="CD24" s="611" t="s">
        <v>293</v>
      </c>
      <c r="CE24" s="612"/>
      <c r="CF24" s="612"/>
      <c r="CG24" s="612"/>
      <c r="CH24" s="612"/>
      <c r="CI24" s="612"/>
      <c r="CJ24" s="612"/>
      <c r="CK24" s="612"/>
      <c r="CL24" s="612"/>
      <c r="CM24" s="612"/>
      <c r="CN24" s="612"/>
      <c r="CO24" s="612"/>
      <c r="CP24" s="612"/>
      <c r="CQ24" s="613"/>
      <c r="CR24" s="614">
        <v>4609523</v>
      </c>
      <c r="CS24" s="615"/>
      <c r="CT24" s="615"/>
      <c r="CU24" s="615"/>
      <c r="CV24" s="615"/>
      <c r="CW24" s="615"/>
      <c r="CX24" s="615"/>
      <c r="CY24" s="616"/>
      <c r="CZ24" s="619">
        <v>45.8</v>
      </c>
      <c r="DA24" s="620"/>
      <c r="DB24" s="620"/>
      <c r="DC24" s="636"/>
      <c r="DD24" s="655">
        <v>3191260</v>
      </c>
      <c r="DE24" s="615"/>
      <c r="DF24" s="615"/>
      <c r="DG24" s="615"/>
      <c r="DH24" s="615"/>
      <c r="DI24" s="615"/>
      <c r="DJ24" s="615"/>
      <c r="DK24" s="616"/>
      <c r="DL24" s="655">
        <v>2974784</v>
      </c>
      <c r="DM24" s="615"/>
      <c r="DN24" s="615"/>
      <c r="DO24" s="615"/>
      <c r="DP24" s="615"/>
      <c r="DQ24" s="615"/>
      <c r="DR24" s="615"/>
      <c r="DS24" s="615"/>
      <c r="DT24" s="615"/>
      <c r="DU24" s="615"/>
      <c r="DV24" s="616"/>
      <c r="DW24" s="619">
        <v>43.5</v>
      </c>
      <c r="DX24" s="620"/>
      <c r="DY24" s="620"/>
      <c r="DZ24" s="620"/>
      <c r="EA24" s="620"/>
      <c r="EB24" s="620"/>
      <c r="EC24" s="621"/>
    </row>
    <row r="25" spans="2:133" ht="11.25" customHeight="1" x14ac:dyDescent="0.15">
      <c r="B25" s="622" t="s">
        <v>294</v>
      </c>
      <c r="C25" s="623"/>
      <c r="D25" s="623"/>
      <c r="E25" s="623"/>
      <c r="F25" s="623"/>
      <c r="G25" s="623"/>
      <c r="H25" s="623"/>
      <c r="I25" s="623"/>
      <c r="J25" s="623"/>
      <c r="K25" s="623"/>
      <c r="L25" s="623"/>
      <c r="M25" s="623"/>
      <c r="N25" s="623"/>
      <c r="O25" s="623"/>
      <c r="P25" s="623"/>
      <c r="Q25" s="624"/>
      <c r="R25" s="625">
        <v>6926637</v>
      </c>
      <c r="S25" s="626"/>
      <c r="T25" s="626"/>
      <c r="U25" s="626"/>
      <c r="V25" s="626"/>
      <c r="W25" s="626"/>
      <c r="X25" s="626"/>
      <c r="Y25" s="627"/>
      <c r="Z25" s="628">
        <v>65.7</v>
      </c>
      <c r="AA25" s="628"/>
      <c r="AB25" s="628"/>
      <c r="AC25" s="628"/>
      <c r="AD25" s="629">
        <v>6646124</v>
      </c>
      <c r="AE25" s="629"/>
      <c r="AF25" s="629"/>
      <c r="AG25" s="629"/>
      <c r="AH25" s="629"/>
      <c r="AI25" s="629"/>
      <c r="AJ25" s="629"/>
      <c r="AK25" s="629"/>
      <c r="AL25" s="630">
        <v>99.3</v>
      </c>
      <c r="AM25" s="631"/>
      <c r="AN25" s="631"/>
      <c r="AO25" s="632"/>
      <c r="AP25" s="622" t="s">
        <v>295</v>
      </c>
      <c r="AQ25" s="641"/>
      <c r="AR25" s="641"/>
      <c r="AS25" s="641"/>
      <c r="AT25" s="641"/>
      <c r="AU25" s="641"/>
      <c r="AV25" s="641"/>
      <c r="AW25" s="641"/>
      <c r="AX25" s="641"/>
      <c r="AY25" s="641"/>
      <c r="AZ25" s="641"/>
      <c r="BA25" s="641"/>
      <c r="BB25" s="641"/>
      <c r="BC25" s="641"/>
      <c r="BD25" s="641"/>
      <c r="BE25" s="641"/>
      <c r="BF25" s="642"/>
      <c r="BG25" s="625" t="s">
        <v>131</v>
      </c>
      <c r="BH25" s="626"/>
      <c r="BI25" s="626"/>
      <c r="BJ25" s="626"/>
      <c r="BK25" s="626"/>
      <c r="BL25" s="626"/>
      <c r="BM25" s="626"/>
      <c r="BN25" s="627"/>
      <c r="BO25" s="628" t="s">
        <v>230</v>
      </c>
      <c r="BP25" s="628"/>
      <c r="BQ25" s="628"/>
      <c r="BR25" s="628"/>
      <c r="BS25" s="629" t="s">
        <v>131</v>
      </c>
      <c r="BT25" s="629"/>
      <c r="BU25" s="629"/>
      <c r="BV25" s="629"/>
      <c r="BW25" s="629"/>
      <c r="BX25" s="629"/>
      <c r="BY25" s="629"/>
      <c r="BZ25" s="629"/>
      <c r="CA25" s="629"/>
      <c r="CB25" s="633"/>
      <c r="CD25" s="622" t="s">
        <v>296</v>
      </c>
      <c r="CE25" s="623"/>
      <c r="CF25" s="623"/>
      <c r="CG25" s="623"/>
      <c r="CH25" s="623"/>
      <c r="CI25" s="623"/>
      <c r="CJ25" s="623"/>
      <c r="CK25" s="623"/>
      <c r="CL25" s="623"/>
      <c r="CM25" s="623"/>
      <c r="CN25" s="623"/>
      <c r="CO25" s="623"/>
      <c r="CP25" s="623"/>
      <c r="CQ25" s="624"/>
      <c r="CR25" s="625">
        <v>1933513</v>
      </c>
      <c r="CS25" s="658"/>
      <c r="CT25" s="658"/>
      <c r="CU25" s="658"/>
      <c r="CV25" s="658"/>
      <c r="CW25" s="658"/>
      <c r="CX25" s="658"/>
      <c r="CY25" s="659"/>
      <c r="CZ25" s="630">
        <v>19.2</v>
      </c>
      <c r="DA25" s="656"/>
      <c r="DB25" s="656"/>
      <c r="DC25" s="660"/>
      <c r="DD25" s="634">
        <v>1833492</v>
      </c>
      <c r="DE25" s="658"/>
      <c r="DF25" s="658"/>
      <c r="DG25" s="658"/>
      <c r="DH25" s="658"/>
      <c r="DI25" s="658"/>
      <c r="DJ25" s="658"/>
      <c r="DK25" s="659"/>
      <c r="DL25" s="634">
        <v>1623646</v>
      </c>
      <c r="DM25" s="658"/>
      <c r="DN25" s="658"/>
      <c r="DO25" s="658"/>
      <c r="DP25" s="658"/>
      <c r="DQ25" s="658"/>
      <c r="DR25" s="658"/>
      <c r="DS25" s="658"/>
      <c r="DT25" s="658"/>
      <c r="DU25" s="658"/>
      <c r="DV25" s="659"/>
      <c r="DW25" s="630">
        <v>23.8</v>
      </c>
      <c r="DX25" s="656"/>
      <c r="DY25" s="656"/>
      <c r="DZ25" s="656"/>
      <c r="EA25" s="656"/>
      <c r="EB25" s="656"/>
      <c r="EC25" s="657"/>
    </row>
    <row r="26" spans="2:133" ht="11.25" customHeight="1" x14ac:dyDescent="0.15">
      <c r="B26" s="622" t="s">
        <v>297</v>
      </c>
      <c r="C26" s="623"/>
      <c r="D26" s="623"/>
      <c r="E26" s="623"/>
      <c r="F26" s="623"/>
      <c r="G26" s="623"/>
      <c r="H26" s="623"/>
      <c r="I26" s="623"/>
      <c r="J26" s="623"/>
      <c r="K26" s="623"/>
      <c r="L26" s="623"/>
      <c r="M26" s="623"/>
      <c r="N26" s="623"/>
      <c r="O26" s="623"/>
      <c r="P26" s="623"/>
      <c r="Q26" s="624"/>
      <c r="R26" s="625">
        <v>3414</v>
      </c>
      <c r="S26" s="626"/>
      <c r="T26" s="626"/>
      <c r="U26" s="626"/>
      <c r="V26" s="626"/>
      <c r="W26" s="626"/>
      <c r="X26" s="626"/>
      <c r="Y26" s="627"/>
      <c r="Z26" s="628">
        <v>0</v>
      </c>
      <c r="AA26" s="628"/>
      <c r="AB26" s="628"/>
      <c r="AC26" s="628"/>
      <c r="AD26" s="629">
        <v>3414</v>
      </c>
      <c r="AE26" s="629"/>
      <c r="AF26" s="629"/>
      <c r="AG26" s="629"/>
      <c r="AH26" s="629"/>
      <c r="AI26" s="629"/>
      <c r="AJ26" s="629"/>
      <c r="AK26" s="629"/>
      <c r="AL26" s="630">
        <v>0.1</v>
      </c>
      <c r="AM26" s="631"/>
      <c r="AN26" s="631"/>
      <c r="AO26" s="632"/>
      <c r="AP26" s="622" t="s">
        <v>298</v>
      </c>
      <c r="AQ26" s="641"/>
      <c r="AR26" s="641"/>
      <c r="AS26" s="641"/>
      <c r="AT26" s="641"/>
      <c r="AU26" s="641"/>
      <c r="AV26" s="641"/>
      <c r="AW26" s="641"/>
      <c r="AX26" s="641"/>
      <c r="AY26" s="641"/>
      <c r="AZ26" s="641"/>
      <c r="BA26" s="641"/>
      <c r="BB26" s="641"/>
      <c r="BC26" s="641"/>
      <c r="BD26" s="641"/>
      <c r="BE26" s="641"/>
      <c r="BF26" s="642"/>
      <c r="BG26" s="625" t="s">
        <v>131</v>
      </c>
      <c r="BH26" s="626"/>
      <c r="BI26" s="626"/>
      <c r="BJ26" s="626"/>
      <c r="BK26" s="626"/>
      <c r="BL26" s="626"/>
      <c r="BM26" s="626"/>
      <c r="BN26" s="627"/>
      <c r="BO26" s="628" t="s">
        <v>140</v>
      </c>
      <c r="BP26" s="628"/>
      <c r="BQ26" s="628"/>
      <c r="BR26" s="628"/>
      <c r="BS26" s="629" t="s">
        <v>131</v>
      </c>
      <c r="BT26" s="629"/>
      <c r="BU26" s="629"/>
      <c r="BV26" s="629"/>
      <c r="BW26" s="629"/>
      <c r="BX26" s="629"/>
      <c r="BY26" s="629"/>
      <c r="BZ26" s="629"/>
      <c r="CA26" s="629"/>
      <c r="CB26" s="633"/>
      <c r="CD26" s="622" t="s">
        <v>299</v>
      </c>
      <c r="CE26" s="623"/>
      <c r="CF26" s="623"/>
      <c r="CG26" s="623"/>
      <c r="CH26" s="623"/>
      <c r="CI26" s="623"/>
      <c r="CJ26" s="623"/>
      <c r="CK26" s="623"/>
      <c r="CL26" s="623"/>
      <c r="CM26" s="623"/>
      <c r="CN26" s="623"/>
      <c r="CO26" s="623"/>
      <c r="CP26" s="623"/>
      <c r="CQ26" s="624"/>
      <c r="CR26" s="625">
        <v>1191027</v>
      </c>
      <c r="CS26" s="626"/>
      <c r="CT26" s="626"/>
      <c r="CU26" s="626"/>
      <c r="CV26" s="626"/>
      <c r="CW26" s="626"/>
      <c r="CX26" s="626"/>
      <c r="CY26" s="627"/>
      <c r="CZ26" s="630">
        <v>11.8</v>
      </c>
      <c r="DA26" s="656"/>
      <c r="DB26" s="656"/>
      <c r="DC26" s="660"/>
      <c r="DD26" s="634">
        <v>1147276</v>
      </c>
      <c r="DE26" s="626"/>
      <c r="DF26" s="626"/>
      <c r="DG26" s="626"/>
      <c r="DH26" s="626"/>
      <c r="DI26" s="626"/>
      <c r="DJ26" s="626"/>
      <c r="DK26" s="627"/>
      <c r="DL26" s="634" t="s">
        <v>230</v>
      </c>
      <c r="DM26" s="626"/>
      <c r="DN26" s="626"/>
      <c r="DO26" s="626"/>
      <c r="DP26" s="626"/>
      <c r="DQ26" s="626"/>
      <c r="DR26" s="626"/>
      <c r="DS26" s="626"/>
      <c r="DT26" s="626"/>
      <c r="DU26" s="626"/>
      <c r="DV26" s="627"/>
      <c r="DW26" s="630" t="s">
        <v>230</v>
      </c>
      <c r="DX26" s="656"/>
      <c r="DY26" s="656"/>
      <c r="DZ26" s="656"/>
      <c r="EA26" s="656"/>
      <c r="EB26" s="656"/>
      <c r="EC26" s="657"/>
    </row>
    <row r="27" spans="2:133" ht="11.25" customHeight="1" x14ac:dyDescent="0.15">
      <c r="B27" s="622" t="s">
        <v>300</v>
      </c>
      <c r="C27" s="623"/>
      <c r="D27" s="623"/>
      <c r="E27" s="623"/>
      <c r="F27" s="623"/>
      <c r="G27" s="623"/>
      <c r="H27" s="623"/>
      <c r="I27" s="623"/>
      <c r="J27" s="623"/>
      <c r="K27" s="623"/>
      <c r="L27" s="623"/>
      <c r="M27" s="623"/>
      <c r="N27" s="623"/>
      <c r="O27" s="623"/>
      <c r="P27" s="623"/>
      <c r="Q27" s="624"/>
      <c r="R27" s="625">
        <v>80046</v>
      </c>
      <c r="S27" s="626"/>
      <c r="T27" s="626"/>
      <c r="U27" s="626"/>
      <c r="V27" s="626"/>
      <c r="W27" s="626"/>
      <c r="X27" s="626"/>
      <c r="Y27" s="627"/>
      <c r="Z27" s="628">
        <v>0.8</v>
      </c>
      <c r="AA27" s="628"/>
      <c r="AB27" s="628"/>
      <c r="AC27" s="628"/>
      <c r="AD27" s="629" t="s">
        <v>131</v>
      </c>
      <c r="AE27" s="629"/>
      <c r="AF27" s="629"/>
      <c r="AG27" s="629"/>
      <c r="AH27" s="629"/>
      <c r="AI27" s="629"/>
      <c r="AJ27" s="629"/>
      <c r="AK27" s="629"/>
      <c r="AL27" s="630" t="s">
        <v>131</v>
      </c>
      <c r="AM27" s="631"/>
      <c r="AN27" s="631"/>
      <c r="AO27" s="632"/>
      <c r="AP27" s="622" t="s">
        <v>301</v>
      </c>
      <c r="AQ27" s="623"/>
      <c r="AR27" s="623"/>
      <c r="AS27" s="623"/>
      <c r="AT27" s="623"/>
      <c r="AU27" s="623"/>
      <c r="AV27" s="623"/>
      <c r="AW27" s="623"/>
      <c r="AX27" s="623"/>
      <c r="AY27" s="623"/>
      <c r="AZ27" s="623"/>
      <c r="BA27" s="623"/>
      <c r="BB27" s="623"/>
      <c r="BC27" s="623"/>
      <c r="BD27" s="623"/>
      <c r="BE27" s="623"/>
      <c r="BF27" s="624"/>
      <c r="BG27" s="625">
        <v>3571146</v>
      </c>
      <c r="BH27" s="626"/>
      <c r="BI27" s="626"/>
      <c r="BJ27" s="626"/>
      <c r="BK27" s="626"/>
      <c r="BL27" s="626"/>
      <c r="BM27" s="626"/>
      <c r="BN27" s="627"/>
      <c r="BO27" s="628">
        <v>100</v>
      </c>
      <c r="BP27" s="628"/>
      <c r="BQ27" s="628"/>
      <c r="BR27" s="628"/>
      <c r="BS27" s="629" t="s">
        <v>131</v>
      </c>
      <c r="BT27" s="629"/>
      <c r="BU27" s="629"/>
      <c r="BV27" s="629"/>
      <c r="BW27" s="629"/>
      <c r="BX27" s="629"/>
      <c r="BY27" s="629"/>
      <c r="BZ27" s="629"/>
      <c r="CA27" s="629"/>
      <c r="CB27" s="633"/>
      <c r="CD27" s="622" t="s">
        <v>302</v>
      </c>
      <c r="CE27" s="623"/>
      <c r="CF27" s="623"/>
      <c r="CG27" s="623"/>
      <c r="CH27" s="623"/>
      <c r="CI27" s="623"/>
      <c r="CJ27" s="623"/>
      <c r="CK27" s="623"/>
      <c r="CL27" s="623"/>
      <c r="CM27" s="623"/>
      <c r="CN27" s="623"/>
      <c r="CO27" s="623"/>
      <c r="CP27" s="623"/>
      <c r="CQ27" s="624"/>
      <c r="CR27" s="625">
        <v>1790443</v>
      </c>
      <c r="CS27" s="658"/>
      <c r="CT27" s="658"/>
      <c r="CU27" s="658"/>
      <c r="CV27" s="658"/>
      <c r="CW27" s="658"/>
      <c r="CX27" s="658"/>
      <c r="CY27" s="659"/>
      <c r="CZ27" s="630">
        <v>17.8</v>
      </c>
      <c r="DA27" s="656"/>
      <c r="DB27" s="656"/>
      <c r="DC27" s="660"/>
      <c r="DD27" s="634">
        <v>472201</v>
      </c>
      <c r="DE27" s="658"/>
      <c r="DF27" s="658"/>
      <c r="DG27" s="658"/>
      <c r="DH27" s="658"/>
      <c r="DI27" s="658"/>
      <c r="DJ27" s="658"/>
      <c r="DK27" s="659"/>
      <c r="DL27" s="634">
        <v>465571</v>
      </c>
      <c r="DM27" s="658"/>
      <c r="DN27" s="658"/>
      <c r="DO27" s="658"/>
      <c r="DP27" s="658"/>
      <c r="DQ27" s="658"/>
      <c r="DR27" s="658"/>
      <c r="DS27" s="658"/>
      <c r="DT27" s="658"/>
      <c r="DU27" s="658"/>
      <c r="DV27" s="659"/>
      <c r="DW27" s="630">
        <v>6.8</v>
      </c>
      <c r="DX27" s="656"/>
      <c r="DY27" s="656"/>
      <c r="DZ27" s="656"/>
      <c r="EA27" s="656"/>
      <c r="EB27" s="656"/>
      <c r="EC27" s="657"/>
    </row>
    <row r="28" spans="2:133" ht="11.25" customHeight="1" x14ac:dyDescent="0.15">
      <c r="B28" s="622" t="s">
        <v>303</v>
      </c>
      <c r="C28" s="623"/>
      <c r="D28" s="623"/>
      <c r="E28" s="623"/>
      <c r="F28" s="623"/>
      <c r="G28" s="623"/>
      <c r="H28" s="623"/>
      <c r="I28" s="623"/>
      <c r="J28" s="623"/>
      <c r="K28" s="623"/>
      <c r="L28" s="623"/>
      <c r="M28" s="623"/>
      <c r="N28" s="623"/>
      <c r="O28" s="623"/>
      <c r="P28" s="623"/>
      <c r="Q28" s="624"/>
      <c r="R28" s="625">
        <v>55717</v>
      </c>
      <c r="S28" s="626"/>
      <c r="T28" s="626"/>
      <c r="U28" s="626"/>
      <c r="V28" s="626"/>
      <c r="W28" s="626"/>
      <c r="X28" s="626"/>
      <c r="Y28" s="627"/>
      <c r="Z28" s="628">
        <v>0.5</v>
      </c>
      <c r="AA28" s="628"/>
      <c r="AB28" s="628"/>
      <c r="AC28" s="628"/>
      <c r="AD28" s="629">
        <v>12559</v>
      </c>
      <c r="AE28" s="629"/>
      <c r="AF28" s="629"/>
      <c r="AG28" s="629"/>
      <c r="AH28" s="629"/>
      <c r="AI28" s="629"/>
      <c r="AJ28" s="629"/>
      <c r="AK28" s="629"/>
      <c r="AL28" s="630">
        <v>0.2</v>
      </c>
      <c r="AM28" s="631"/>
      <c r="AN28" s="631"/>
      <c r="AO28" s="632"/>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28"/>
      <c r="BP28" s="628"/>
      <c r="BQ28" s="628"/>
      <c r="BR28" s="628"/>
      <c r="BS28" s="634"/>
      <c r="BT28" s="626"/>
      <c r="BU28" s="626"/>
      <c r="BV28" s="626"/>
      <c r="BW28" s="626"/>
      <c r="BX28" s="626"/>
      <c r="BY28" s="626"/>
      <c r="BZ28" s="626"/>
      <c r="CA28" s="626"/>
      <c r="CB28" s="635"/>
      <c r="CD28" s="622" t="s">
        <v>304</v>
      </c>
      <c r="CE28" s="623"/>
      <c r="CF28" s="623"/>
      <c r="CG28" s="623"/>
      <c r="CH28" s="623"/>
      <c r="CI28" s="623"/>
      <c r="CJ28" s="623"/>
      <c r="CK28" s="623"/>
      <c r="CL28" s="623"/>
      <c r="CM28" s="623"/>
      <c r="CN28" s="623"/>
      <c r="CO28" s="623"/>
      <c r="CP28" s="623"/>
      <c r="CQ28" s="624"/>
      <c r="CR28" s="625">
        <v>885567</v>
      </c>
      <c r="CS28" s="626"/>
      <c r="CT28" s="626"/>
      <c r="CU28" s="626"/>
      <c r="CV28" s="626"/>
      <c r="CW28" s="626"/>
      <c r="CX28" s="626"/>
      <c r="CY28" s="627"/>
      <c r="CZ28" s="630">
        <v>8.8000000000000007</v>
      </c>
      <c r="DA28" s="656"/>
      <c r="DB28" s="656"/>
      <c r="DC28" s="660"/>
      <c r="DD28" s="634">
        <v>885567</v>
      </c>
      <c r="DE28" s="626"/>
      <c r="DF28" s="626"/>
      <c r="DG28" s="626"/>
      <c r="DH28" s="626"/>
      <c r="DI28" s="626"/>
      <c r="DJ28" s="626"/>
      <c r="DK28" s="627"/>
      <c r="DL28" s="634">
        <v>885567</v>
      </c>
      <c r="DM28" s="626"/>
      <c r="DN28" s="626"/>
      <c r="DO28" s="626"/>
      <c r="DP28" s="626"/>
      <c r="DQ28" s="626"/>
      <c r="DR28" s="626"/>
      <c r="DS28" s="626"/>
      <c r="DT28" s="626"/>
      <c r="DU28" s="626"/>
      <c r="DV28" s="627"/>
      <c r="DW28" s="630">
        <v>13</v>
      </c>
      <c r="DX28" s="656"/>
      <c r="DY28" s="656"/>
      <c r="DZ28" s="656"/>
      <c r="EA28" s="656"/>
      <c r="EB28" s="656"/>
      <c r="EC28" s="657"/>
    </row>
    <row r="29" spans="2:133" ht="11.25" customHeight="1" x14ac:dyDescent="0.15">
      <c r="B29" s="622" t="s">
        <v>305</v>
      </c>
      <c r="C29" s="623"/>
      <c r="D29" s="623"/>
      <c r="E29" s="623"/>
      <c r="F29" s="623"/>
      <c r="G29" s="623"/>
      <c r="H29" s="623"/>
      <c r="I29" s="623"/>
      <c r="J29" s="623"/>
      <c r="K29" s="623"/>
      <c r="L29" s="623"/>
      <c r="M29" s="623"/>
      <c r="N29" s="623"/>
      <c r="O29" s="623"/>
      <c r="P29" s="623"/>
      <c r="Q29" s="624"/>
      <c r="R29" s="625">
        <v>12561</v>
      </c>
      <c r="S29" s="626"/>
      <c r="T29" s="626"/>
      <c r="U29" s="626"/>
      <c r="V29" s="626"/>
      <c r="W29" s="626"/>
      <c r="X29" s="626"/>
      <c r="Y29" s="627"/>
      <c r="Z29" s="628">
        <v>0.1</v>
      </c>
      <c r="AA29" s="628"/>
      <c r="AB29" s="628"/>
      <c r="AC29" s="628"/>
      <c r="AD29" s="629" t="s">
        <v>140</v>
      </c>
      <c r="AE29" s="629"/>
      <c r="AF29" s="629"/>
      <c r="AG29" s="629"/>
      <c r="AH29" s="629"/>
      <c r="AI29" s="629"/>
      <c r="AJ29" s="629"/>
      <c r="AK29" s="629"/>
      <c r="AL29" s="630" t="s">
        <v>230</v>
      </c>
      <c r="AM29" s="631"/>
      <c r="AN29" s="631"/>
      <c r="AO29" s="632"/>
      <c r="AP29" s="646"/>
      <c r="AQ29" s="647"/>
      <c r="AR29" s="647"/>
      <c r="AS29" s="647"/>
      <c r="AT29" s="647"/>
      <c r="AU29" s="647"/>
      <c r="AV29" s="647"/>
      <c r="AW29" s="647"/>
      <c r="AX29" s="647"/>
      <c r="AY29" s="647"/>
      <c r="AZ29" s="647"/>
      <c r="BA29" s="647"/>
      <c r="BB29" s="647"/>
      <c r="BC29" s="647"/>
      <c r="BD29" s="647"/>
      <c r="BE29" s="647"/>
      <c r="BF29" s="648"/>
      <c r="BG29" s="625"/>
      <c r="BH29" s="626"/>
      <c r="BI29" s="626"/>
      <c r="BJ29" s="626"/>
      <c r="BK29" s="626"/>
      <c r="BL29" s="626"/>
      <c r="BM29" s="626"/>
      <c r="BN29" s="627"/>
      <c r="BO29" s="628"/>
      <c r="BP29" s="628"/>
      <c r="BQ29" s="628"/>
      <c r="BR29" s="628"/>
      <c r="BS29" s="629"/>
      <c r="BT29" s="629"/>
      <c r="BU29" s="629"/>
      <c r="BV29" s="629"/>
      <c r="BW29" s="629"/>
      <c r="BX29" s="629"/>
      <c r="BY29" s="629"/>
      <c r="BZ29" s="629"/>
      <c r="CA29" s="629"/>
      <c r="CB29" s="633"/>
      <c r="CD29" s="661" t="s">
        <v>306</v>
      </c>
      <c r="CE29" s="662"/>
      <c r="CF29" s="622" t="s">
        <v>72</v>
      </c>
      <c r="CG29" s="623"/>
      <c r="CH29" s="623"/>
      <c r="CI29" s="623"/>
      <c r="CJ29" s="623"/>
      <c r="CK29" s="623"/>
      <c r="CL29" s="623"/>
      <c r="CM29" s="623"/>
      <c r="CN29" s="623"/>
      <c r="CO29" s="623"/>
      <c r="CP29" s="623"/>
      <c r="CQ29" s="624"/>
      <c r="CR29" s="625">
        <v>885567</v>
      </c>
      <c r="CS29" s="658"/>
      <c r="CT29" s="658"/>
      <c r="CU29" s="658"/>
      <c r="CV29" s="658"/>
      <c r="CW29" s="658"/>
      <c r="CX29" s="658"/>
      <c r="CY29" s="659"/>
      <c r="CZ29" s="630">
        <v>8.8000000000000007</v>
      </c>
      <c r="DA29" s="656"/>
      <c r="DB29" s="656"/>
      <c r="DC29" s="660"/>
      <c r="DD29" s="634">
        <v>885567</v>
      </c>
      <c r="DE29" s="658"/>
      <c r="DF29" s="658"/>
      <c r="DG29" s="658"/>
      <c r="DH29" s="658"/>
      <c r="DI29" s="658"/>
      <c r="DJ29" s="658"/>
      <c r="DK29" s="659"/>
      <c r="DL29" s="634">
        <v>885567</v>
      </c>
      <c r="DM29" s="658"/>
      <c r="DN29" s="658"/>
      <c r="DO29" s="658"/>
      <c r="DP29" s="658"/>
      <c r="DQ29" s="658"/>
      <c r="DR29" s="658"/>
      <c r="DS29" s="658"/>
      <c r="DT29" s="658"/>
      <c r="DU29" s="658"/>
      <c r="DV29" s="659"/>
      <c r="DW29" s="630">
        <v>13</v>
      </c>
      <c r="DX29" s="656"/>
      <c r="DY29" s="656"/>
      <c r="DZ29" s="656"/>
      <c r="EA29" s="656"/>
      <c r="EB29" s="656"/>
      <c r="EC29" s="657"/>
    </row>
    <row r="30" spans="2:133" ht="11.25" customHeight="1" x14ac:dyDescent="0.15">
      <c r="B30" s="622" t="s">
        <v>307</v>
      </c>
      <c r="C30" s="623"/>
      <c r="D30" s="623"/>
      <c r="E30" s="623"/>
      <c r="F30" s="623"/>
      <c r="G30" s="623"/>
      <c r="H30" s="623"/>
      <c r="I30" s="623"/>
      <c r="J30" s="623"/>
      <c r="K30" s="623"/>
      <c r="L30" s="623"/>
      <c r="M30" s="623"/>
      <c r="N30" s="623"/>
      <c r="O30" s="623"/>
      <c r="P30" s="623"/>
      <c r="Q30" s="624"/>
      <c r="R30" s="625">
        <v>1736159</v>
      </c>
      <c r="S30" s="626"/>
      <c r="T30" s="626"/>
      <c r="U30" s="626"/>
      <c r="V30" s="626"/>
      <c r="W30" s="626"/>
      <c r="X30" s="626"/>
      <c r="Y30" s="627"/>
      <c r="Z30" s="628">
        <v>16.5</v>
      </c>
      <c r="AA30" s="628"/>
      <c r="AB30" s="628"/>
      <c r="AC30" s="628"/>
      <c r="AD30" s="629" t="s">
        <v>230</v>
      </c>
      <c r="AE30" s="629"/>
      <c r="AF30" s="629"/>
      <c r="AG30" s="629"/>
      <c r="AH30" s="629"/>
      <c r="AI30" s="629"/>
      <c r="AJ30" s="629"/>
      <c r="AK30" s="629"/>
      <c r="AL30" s="630" t="s">
        <v>140</v>
      </c>
      <c r="AM30" s="631"/>
      <c r="AN30" s="631"/>
      <c r="AO30" s="632"/>
      <c r="AP30" s="607" t="s">
        <v>224</v>
      </c>
      <c r="AQ30" s="608"/>
      <c r="AR30" s="608"/>
      <c r="AS30" s="608"/>
      <c r="AT30" s="608"/>
      <c r="AU30" s="608"/>
      <c r="AV30" s="608"/>
      <c r="AW30" s="608"/>
      <c r="AX30" s="608"/>
      <c r="AY30" s="608"/>
      <c r="AZ30" s="608"/>
      <c r="BA30" s="608"/>
      <c r="BB30" s="608"/>
      <c r="BC30" s="608"/>
      <c r="BD30" s="608"/>
      <c r="BE30" s="608"/>
      <c r="BF30" s="609"/>
      <c r="BG30" s="607" t="s">
        <v>308</v>
      </c>
      <c r="BH30" s="667"/>
      <c r="BI30" s="667"/>
      <c r="BJ30" s="667"/>
      <c r="BK30" s="667"/>
      <c r="BL30" s="667"/>
      <c r="BM30" s="667"/>
      <c r="BN30" s="667"/>
      <c r="BO30" s="667"/>
      <c r="BP30" s="667"/>
      <c r="BQ30" s="668"/>
      <c r="BR30" s="607" t="s">
        <v>309</v>
      </c>
      <c r="BS30" s="667"/>
      <c r="BT30" s="667"/>
      <c r="BU30" s="667"/>
      <c r="BV30" s="667"/>
      <c r="BW30" s="667"/>
      <c r="BX30" s="667"/>
      <c r="BY30" s="667"/>
      <c r="BZ30" s="667"/>
      <c r="CA30" s="667"/>
      <c r="CB30" s="668"/>
      <c r="CD30" s="663"/>
      <c r="CE30" s="664"/>
      <c r="CF30" s="622" t="s">
        <v>310</v>
      </c>
      <c r="CG30" s="623"/>
      <c r="CH30" s="623"/>
      <c r="CI30" s="623"/>
      <c r="CJ30" s="623"/>
      <c r="CK30" s="623"/>
      <c r="CL30" s="623"/>
      <c r="CM30" s="623"/>
      <c r="CN30" s="623"/>
      <c r="CO30" s="623"/>
      <c r="CP30" s="623"/>
      <c r="CQ30" s="624"/>
      <c r="CR30" s="625">
        <v>862193</v>
      </c>
      <c r="CS30" s="626"/>
      <c r="CT30" s="626"/>
      <c r="CU30" s="626"/>
      <c r="CV30" s="626"/>
      <c r="CW30" s="626"/>
      <c r="CX30" s="626"/>
      <c r="CY30" s="627"/>
      <c r="CZ30" s="630">
        <v>8.6</v>
      </c>
      <c r="DA30" s="656"/>
      <c r="DB30" s="656"/>
      <c r="DC30" s="660"/>
      <c r="DD30" s="634">
        <v>862193</v>
      </c>
      <c r="DE30" s="626"/>
      <c r="DF30" s="626"/>
      <c r="DG30" s="626"/>
      <c r="DH30" s="626"/>
      <c r="DI30" s="626"/>
      <c r="DJ30" s="626"/>
      <c r="DK30" s="627"/>
      <c r="DL30" s="634">
        <v>862193</v>
      </c>
      <c r="DM30" s="626"/>
      <c r="DN30" s="626"/>
      <c r="DO30" s="626"/>
      <c r="DP30" s="626"/>
      <c r="DQ30" s="626"/>
      <c r="DR30" s="626"/>
      <c r="DS30" s="626"/>
      <c r="DT30" s="626"/>
      <c r="DU30" s="626"/>
      <c r="DV30" s="627"/>
      <c r="DW30" s="630">
        <v>12.6</v>
      </c>
      <c r="DX30" s="656"/>
      <c r="DY30" s="656"/>
      <c r="DZ30" s="656"/>
      <c r="EA30" s="656"/>
      <c r="EB30" s="656"/>
      <c r="EC30" s="657"/>
    </row>
    <row r="31" spans="2:133" ht="11.25" customHeight="1" x14ac:dyDescent="0.15">
      <c r="B31" s="638" t="s">
        <v>311</v>
      </c>
      <c r="C31" s="639"/>
      <c r="D31" s="639"/>
      <c r="E31" s="639"/>
      <c r="F31" s="639"/>
      <c r="G31" s="639"/>
      <c r="H31" s="639"/>
      <c r="I31" s="639"/>
      <c r="J31" s="639"/>
      <c r="K31" s="639"/>
      <c r="L31" s="639"/>
      <c r="M31" s="639"/>
      <c r="N31" s="639"/>
      <c r="O31" s="639"/>
      <c r="P31" s="639"/>
      <c r="Q31" s="640"/>
      <c r="R31" s="625" t="s">
        <v>230</v>
      </c>
      <c r="S31" s="626"/>
      <c r="T31" s="626"/>
      <c r="U31" s="626"/>
      <c r="V31" s="626"/>
      <c r="W31" s="626"/>
      <c r="X31" s="626"/>
      <c r="Y31" s="627"/>
      <c r="Z31" s="628" t="s">
        <v>131</v>
      </c>
      <c r="AA31" s="628"/>
      <c r="AB31" s="628"/>
      <c r="AC31" s="628"/>
      <c r="AD31" s="629" t="s">
        <v>131</v>
      </c>
      <c r="AE31" s="629"/>
      <c r="AF31" s="629"/>
      <c r="AG31" s="629"/>
      <c r="AH31" s="629"/>
      <c r="AI31" s="629"/>
      <c r="AJ31" s="629"/>
      <c r="AK31" s="629"/>
      <c r="AL31" s="630" t="s">
        <v>131</v>
      </c>
      <c r="AM31" s="631"/>
      <c r="AN31" s="631"/>
      <c r="AO31" s="632"/>
      <c r="AP31" s="671" t="s">
        <v>312</v>
      </c>
      <c r="AQ31" s="672"/>
      <c r="AR31" s="672"/>
      <c r="AS31" s="672"/>
      <c r="AT31" s="677" t="s">
        <v>313</v>
      </c>
      <c r="AU31" s="218"/>
      <c r="AV31" s="218"/>
      <c r="AW31" s="218"/>
      <c r="AX31" s="611" t="s">
        <v>190</v>
      </c>
      <c r="AY31" s="612"/>
      <c r="AZ31" s="612"/>
      <c r="BA31" s="612"/>
      <c r="BB31" s="612"/>
      <c r="BC31" s="612"/>
      <c r="BD31" s="612"/>
      <c r="BE31" s="612"/>
      <c r="BF31" s="613"/>
      <c r="BG31" s="681">
        <v>99.2</v>
      </c>
      <c r="BH31" s="669"/>
      <c r="BI31" s="669"/>
      <c r="BJ31" s="669"/>
      <c r="BK31" s="669"/>
      <c r="BL31" s="669"/>
      <c r="BM31" s="620">
        <v>98.3</v>
      </c>
      <c r="BN31" s="669"/>
      <c r="BO31" s="669"/>
      <c r="BP31" s="669"/>
      <c r="BQ31" s="670"/>
      <c r="BR31" s="681">
        <v>99.4</v>
      </c>
      <c r="BS31" s="669"/>
      <c r="BT31" s="669"/>
      <c r="BU31" s="669"/>
      <c r="BV31" s="669"/>
      <c r="BW31" s="669"/>
      <c r="BX31" s="620">
        <v>98.5</v>
      </c>
      <c r="BY31" s="669"/>
      <c r="BZ31" s="669"/>
      <c r="CA31" s="669"/>
      <c r="CB31" s="670"/>
      <c r="CD31" s="663"/>
      <c r="CE31" s="664"/>
      <c r="CF31" s="622" t="s">
        <v>314</v>
      </c>
      <c r="CG31" s="623"/>
      <c r="CH31" s="623"/>
      <c r="CI31" s="623"/>
      <c r="CJ31" s="623"/>
      <c r="CK31" s="623"/>
      <c r="CL31" s="623"/>
      <c r="CM31" s="623"/>
      <c r="CN31" s="623"/>
      <c r="CO31" s="623"/>
      <c r="CP31" s="623"/>
      <c r="CQ31" s="624"/>
      <c r="CR31" s="625">
        <v>23374</v>
      </c>
      <c r="CS31" s="658"/>
      <c r="CT31" s="658"/>
      <c r="CU31" s="658"/>
      <c r="CV31" s="658"/>
      <c r="CW31" s="658"/>
      <c r="CX31" s="658"/>
      <c r="CY31" s="659"/>
      <c r="CZ31" s="630">
        <v>0.2</v>
      </c>
      <c r="DA31" s="656"/>
      <c r="DB31" s="656"/>
      <c r="DC31" s="660"/>
      <c r="DD31" s="634">
        <v>23374</v>
      </c>
      <c r="DE31" s="658"/>
      <c r="DF31" s="658"/>
      <c r="DG31" s="658"/>
      <c r="DH31" s="658"/>
      <c r="DI31" s="658"/>
      <c r="DJ31" s="658"/>
      <c r="DK31" s="659"/>
      <c r="DL31" s="634">
        <v>23374</v>
      </c>
      <c r="DM31" s="658"/>
      <c r="DN31" s="658"/>
      <c r="DO31" s="658"/>
      <c r="DP31" s="658"/>
      <c r="DQ31" s="658"/>
      <c r="DR31" s="658"/>
      <c r="DS31" s="658"/>
      <c r="DT31" s="658"/>
      <c r="DU31" s="658"/>
      <c r="DV31" s="659"/>
      <c r="DW31" s="630">
        <v>0.3</v>
      </c>
      <c r="DX31" s="656"/>
      <c r="DY31" s="656"/>
      <c r="DZ31" s="656"/>
      <c r="EA31" s="656"/>
      <c r="EB31" s="656"/>
      <c r="EC31" s="657"/>
    </row>
    <row r="32" spans="2:133" ht="11.25" customHeight="1" x14ac:dyDescent="0.15">
      <c r="B32" s="622" t="s">
        <v>315</v>
      </c>
      <c r="C32" s="623"/>
      <c r="D32" s="623"/>
      <c r="E32" s="623"/>
      <c r="F32" s="623"/>
      <c r="G32" s="623"/>
      <c r="H32" s="623"/>
      <c r="I32" s="623"/>
      <c r="J32" s="623"/>
      <c r="K32" s="623"/>
      <c r="L32" s="623"/>
      <c r="M32" s="623"/>
      <c r="N32" s="623"/>
      <c r="O32" s="623"/>
      <c r="P32" s="623"/>
      <c r="Q32" s="624"/>
      <c r="R32" s="625">
        <v>738777</v>
      </c>
      <c r="S32" s="626"/>
      <c r="T32" s="626"/>
      <c r="U32" s="626"/>
      <c r="V32" s="626"/>
      <c r="W32" s="626"/>
      <c r="X32" s="626"/>
      <c r="Y32" s="627"/>
      <c r="Z32" s="628">
        <v>7</v>
      </c>
      <c r="AA32" s="628"/>
      <c r="AB32" s="628"/>
      <c r="AC32" s="628"/>
      <c r="AD32" s="629" t="s">
        <v>230</v>
      </c>
      <c r="AE32" s="629"/>
      <c r="AF32" s="629"/>
      <c r="AG32" s="629"/>
      <c r="AH32" s="629"/>
      <c r="AI32" s="629"/>
      <c r="AJ32" s="629"/>
      <c r="AK32" s="629"/>
      <c r="AL32" s="630" t="s">
        <v>131</v>
      </c>
      <c r="AM32" s="631"/>
      <c r="AN32" s="631"/>
      <c r="AO32" s="632"/>
      <c r="AP32" s="673"/>
      <c r="AQ32" s="674"/>
      <c r="AR32" s="674"/>
      <c r="AS32" s="674"/>
      <c r="AT32" s="678"/>
      <c r="AU32" s="214" t="s">
        <v>316</v>
      </c>
      <c r="AX32" s="622" t="s">
        <v>317</v>
      </c>
      <c r="AY32" s="623"/>
      <c r="AZ32" s="623"/>
      <c r="BA32" s="623"/>
      <c r="BB32" s="623"/>
      <c r="BC32" s="623"/>
      <c r="BD32" s="623"/>
      <c r="BE32" s="623"/>
      <c r="BF32" s="624"/>
      <c r="BG32" s="682">
        <v>99.1</v>
      </c>
      <c r="BH32" s="658"/>
      <c r="BI32" s="658"/>
      <c r="BJ32" s="658"/>
      <c r="BK32" s="658"/>
      <c r="BL32" s="658"/>
      <c r="BM32" s="631">
        <v>98.3</v>
      </c>
      <c r="BN32" s="658"/>
      <c r="BO32" s="658"/>
      <c r="BP32" s="658"/>
      <c r="BQ32" s="680"/>
      <c r="BR32" s="682">
        <v>99.5</v>
      </c>
      <c r="BS32" s="658"/>
      <c r="BT32" s="658"/>
      <c r="BU32" s="658"/>
      <c r="BV32" s="658"/>
      <c r="BW32" s="658"/>
      <c r="BX32" s="631">
        <v>98.5</v>
      </c>
      <c r="BY32" s="658"/>
      <c r="BZ32" s="658"/>
      <c r="CA32" s="658"/>
      <c r="CB32" s="680"/>
      <c r="CD32" s="665"/>
      <c r="CE32" s="666"/>
      <c r="CF32" s="622" t="s">
        <v>318</v>
      </c>
      <c r="CG32" s="623"/>
      <c r="CH32" s="623"/>
      <c r="CI32" s="623"/>
      <c r="CJ32" s="623"/>
      <c r="CK32" s="623"/>
      <c r="CL32" s="623"/>
      <c r="CM32" s="623"/>
      <c r="CN32" s="623"/>
      <c r="CO32" s="623"/>
      <c r="CP32" s="623"/>
      <c r="CQ32" s="624"/>
      <c r="CR32" s="625" t="s">
        <v>230</v>
      </c>
      <c r="CS32" s="626"/>
      <c r="CT32" s="626"/>
      <c r="CU32" s="626"/>
      <c r="CV32" s="626"/>
      <c r="CW32" s="626"/>
      <c r="CX32" s="626"/>
      <c r="CY32" s="627"/>
      <c r="CZ32" s="630" t="s">
        <v>140</v>
      </c>
      <c r="DA32" s="656"/>
      <c r="DB32" s="656"/>
      <c r="DC32" s="660"/>
      <c r="DD32" s="634" t="s">
        <v>131</v>
      </c>
      <c r="DE32" s="626"/>
      <c r="DF32" s="626"/>
      <c r="DG32" s="626"/>
      <c r="DH32" s="626"/>
      <c r="DI32" s="626"/>
      <c r="DJ32" s="626"/>
      <c r="DK32" s="627"/>
      <c r="DL32" s="634" t="s">
        <v>230</v>
      </c>
      <c r="DM32" s="626"/>
      <c r="DN32" s="626"/>
      <c r="DO32" s="626"/>
      <c r="DP32" s="626"/>
      <c r="DQ32" s="626"/>
      <c r="DR32" s="626"/>
      <c r="DS32" s="626"/>
      <c r="DT32" s="626"/>
      <c r="DU32" s="626"/>
      <c r="DV32" s="627"/>
      <c r="DW32" s="630" t="s">
        <v>131</v>
      </c>
      <c r="DX32" s="656"/>
      <c r="DY32" s="656"/>
      <c r="DZ32" s="656"/>
      <c r="EA32" s="656"/>
      <c r="EB32" s="656"/>
      <c r="EC32" s="657"/>
    </row>
    <row r="33" spans="2:133" ht="11.25" customHeight="1" x14ac:dyDescent="0.15">
      <c r="B33" s="622" t="s">
        <v>319</v>
      </c>
      <c r="C33" s="623"/>
      <c r="D33" s="623"/>
      <c r="E33" s="623"/>
      <c r="F33" s="623"/>
      <c r="G33" s="623"/>
      <c r="H33" s="623"/>
      <c r="I33" s="623"/>
      <c r="J33" s="623"/>
      <c r="K33" s="623"/>
      <c r="L33" s="623"/>
      <c r="M33" s="623"/>
      <c r="N33" s="623"/>
      <c r="O33" s="623"/>
      <c r="P33" s="623"/>
      <c r="Q33" s="624"/>
      <c r="R33" s="625">
        <v>25830</v>
      </c>
      <c r="S33" s="626"/>
      <c r="T33" s="626"/>
      <c r="U33" s="626"/>
      <c r="V33" s="626"/>
      <c r="W33" s="626"/>
      <c r="X33" s="626"/>
      <c r="Y33" s="627"/>
      <c r="Z33" s="628">
        <v>0.2</v>
      </c>
      <c r="AA33" s="628"/>
      <c r="AB33" s="628"/>
      <c r="AC33" s="628"/>
      <c r="AD33" s="629">
        <v>22255</v>
      </c>
      <c r="AE33" s="629"/>
      <c r="AF33" s="629"/>
      <c r="AG33" s="629"/>
      <c r="AH33" s="629"/>
      <c r="AI33" s="629"/>
      <c r="AJ33" s="629"/>
      <c r="AK33" s="629"/>
      <c r="AL33" s="630">
        <v>0.3</v>
      </c>
      <c r="AM33" s="631"/>
      <c r="AN33" s="631"/>
      <c r="AO33" s="632"/>
      <c r="AP33" s="675"/>
      <c r="AQ33" s="676"/>
      <c r="AR33" s="676"/>
      <c r="AS33" s="676"/>
      <c r="AT33" s="679"/>
      <c r="AU33" s="219"/>
      <c r="AV33" s="219"/>
      <c r="AW33" s="219"/>
      <c r="AX33" s="646" t="s">
        <v>320</v>
      </c>
      <c r="AY33" s="647"/>
      <c r="AZ33" s="647"/>
      <c r="BA33" s="647"/>
      <c r="BB33" s="647"/>
      <c r="BC33" s="647"/>
      <c r="BD33" s="647"/>
      <c r="BE33" s="647"/>
      <c r="BF33" s="648"/>
      <c r="BG33" s="683">
        <v>99.3</v>
      </c>
      <c r="BH33" s="684"/>
      <c r="BI33" s="684"/>
      <c r="BJ33" s="684"/>
      <c r="BK33" s="684"/>
      <c r="BL33" s="684"/>
      <c r="BM33" s="685">
        <v>98.2</v>
      </c>
      <c r="BN33" s="684"/>
      <c r="BO33" s="684"/>
      <c r="BP33" s="684"/>
      <c r="BQ33" s="686"/>
      <c r="BR33" s="683">
        <v>99.4</v>
      </c>
      <c r="BS33" s="684"/>
      <c r="BT33" s="684"/>
      <c r="BU33" s="684"/>
      <c r="BV33" s="684"/>
      <c r="BW33" s="684"/>
      <c r="BX33" s="685">
        <v>98.3</v>
      </c>
      <c r="BY33" s="684"/>
      <c r="BZ33" s="684"/>
      <c r="CA33" s="684"/>
      <c r="CB33" s="686"/>
      <c r="CD33" s="622" t="s">
        <v>321</v>
      </c>
      <c r="CE33" s="623"/>
      <c r="CF33" s="623"/>
      <c r="CG33" s="623"/>
      <c r="CH33" s="623"/>
      <c r="CI33" s="623"/>
      <c r="CJ33" s="623"/>
      <c r="CK33" s="623"/>
      <c r="CL33" s="623"/>
      <c r="CM33" s="623"/>
      <c r="CN33" s="623"/>
      <c r="CO33" s="623"/>
      <c r="CP33" s="623"/>
      <c r="CQ33" s="624"/>
      <c r="CR33" s="625">
        <v>4668840</v>
      </c>
      <c r="CS33" s="658"/>
      <c r="CT33" s="658"/>
      <c r="CU33" s="658"/>
      <c r="CV33" s="658"/>
      <c r="CW33" s="658"/>
      <c r="CX33" s="658"/>
      <c r="CY33" s="659"/>
      <c r="CZ33" s="630">
        <v>46.4</v>
      </c>
      <c r="DA33" s="656"/>
      <c r="DB33" s="656"/>
      <c r="DC33" s="660"/>
      <c r="DD33" s="634">
        <v>4000688</v>
      </c>
      <c r="DE33" s="658"/>
      <c r="DF33" s="658"/>
      <c r="DG33" s="658"/>
      <c r="DH33" s="658"/>
      <c r="DI33" s="658"/>
      <c r="DJ33" s="658"/>
      <c r="DK33" s="659"/>
      <c r="DL33" s="634">
        <v>3148430</v>
      </c>
      <c r="DM33" s="658"/>
      <c r="DN33" s="658"/>
      <c r="DO33" s="658"/>
      <c r="DP33" s="658"/>
      <c r="DQ33" s="658"/>
      <c r="DR33" s="658"/>
      <c r="DS33" s="658"/>
      <c r="DT33" s="658"/>
      <c r="DU33" s="658"/>
      <c r="DV33" s="659"/>
      <c r="DW33" s="630">
        <v>46.1</v>
      </c>
      <c r="DX33" s="656"/>
      <c r="DY33" s="656"/>
      <c r="DZ33" s="656"/>
      <c r="EA33" s="656"/>
      <c r="EB33" s="656"/>
      <c r="EC33" s="657"/>
    </row>
    <row r="34" spans="2:133" ht="11.25" customHeight="1" x14ac:dyDescent="0.15">
      <c r="B34" s="622" t="s">
        <v>322</v>
      </c>
      <c r="C34" s="623"/>
      <c r="D34" s="623"/>
      <c r="E34" s="623"/>
      <c r="F34" s="623"/>
      <c r="G34" s="623"/>
      <c r="H34" s="623"/>
      <c r="I34" s="623"/>
      <c r="J34" s="623"/>
      <c r="K34" s="623"/>
      <c r="L34" s="623"/>
      <c r="M34" s="623"/>
      <c r="N34" s="623"/>
      <c r="O34" s="623"/>
      <c r="P34" s="623"/>
      <c r="Q34" s="624"/>
      <c r="R34" s="625">
        <v>28525</v>
      </c>
      <c r="S34" s="626"/>
      <c r="T34" s="626"/>
      <c r="U34" s="626"/>
      <c r="V34" s="626"/>
      <c r="W34" s="626"/>
      <c r="X34" s="626"/>
      <c r="Y34" s="627"/>
      <c r="Z34" s="628">
        <v>0.3</v>
      </c>
      <c r="AA34" s="628"/>
      <c r="AB34" s="628"/>
      <c r="AC34" s="628"/>
      <c r="AD34" s="629" t="s">
        <v>131</v>
      </c>
      <c r="AE34" s="629"/>
      <c r="AF34" s="629"/>
      <c r="AG34" s="629"/>
      <c r="AH34" s="629"/>
      <c r="AI34" s="629"/>
      <c r="AJ34" s="629"/>
      <c r="AK34" s="629"/>
      <c r="AL34" s="630" t="s">
        <v>230</v>
      </c>
      <c r="AM34" s="631"/>
      <c r="AN34" s="631"/>
      <c r="AO34" s="632"/>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2" t="s">
        <v>323</v>
      </c>
      <c r="CE34" s="623"/>
      <c r="CF34" s="623"/>
      <c r="CG34" s="623"/>
      <c r="CH34" s="623"/>
      <c r="CI34" s="623"/>
      <c r="CJ34" s="623"/>
      <c r="CK34" s="623"/>
      <c r="CL34" s="623"/>
      <c r="CM34" s="623"/>
      <c r="CN34" s="623"/>
      <c r="CO34" s="623"/>
      <c r="CP34" s="623"/>
      <c r="CQ34" s="624"/>
      <c r="CR34" s="625">
        <v>1404353</v>
      </c>
      <c r="CS34" s="626"/>
      <c r="CT34" s="626"/>
      <c r="CU34" s="626"/>
      <c r="CV34" s="626"/>
      <c r="CW34" s="626"/>
      <c r="CX34" s="626"/>
      <c r="CY34" s="627"/>
      <c r="CZ34" s="630">
        <v>14</v>
      </c>
      <c r="DA34" s="656"/>
      <c r="DB34" s="656"/>
      <c r="DC34" s="660"/>
      <c r="DD34" s="634">
        <v>1032832</v>
      </c>
      <c r="DE34" s="626"/>
      <c r="DF34" s="626"/>
      <c r="DG34" s="626"/>
      <c r="DH34" s="626"/>
      <c r="DI34" s="626"/>
      <c r="DJ34" s="626"/>
      <c r="DK34" s="627"/>
      <c r="DL34" s="634">
        <v>834394</v>
      </c>
      <c r="DM34" s="626"/>
      <c r="DN34" s="626"/>
      <c r="DO34" s="626"/>
      <c r="DP34" s="626"/>
      <c r="DQ34" s="626"/>
      <c r="DR34" s="626"/>
      <c r="DS34" s="626"/>
      <c r="DT34" s="626"/>
      <c r="DU34" s="626"/>
      <c r="DV34" s="627"/>
      <c r="DW34" s="630">
        <v>12.2</v>
      </c>
      <c r="DX34" s="656"/>
      <c r="DY34" s="656"/>
      <c r="DZ34" s="656"/>
      <c r="EA34" s="656"/>
      <c r="EB34" s="656"/>
      <c r="EC34" s="657"/>
    </row>
    <row r="35" spans="2:133" ht="11.25" customHeight="1" x14ac:dyDescent="0.15">
      <c r="B35" s="622" t="s">
        <v>324</v>
      </c>
      <c r="C35" s="623"/>
      <c r="D35" s="623"/>
      <c r="E35" s="623"/>
      <c r="F35" s="623"/>
      <c r="G35" s="623"/>
      <c r="H35" s="623"/>
      <c r="I35" s="623"/>
      <c r="J35" s="623"/>
      <c r="K35" s="623"/>
      <c r="L35" s="623"/>
      <c r="M35" s="623"/>
      <c r="N35" s="623"/>
      <c r="O35" s="623"/>
      <c r="P35" s="623"/>
      <c r="Q35" s="624"/>
      <c r="R35" s="625">
        <v>313398</v>
      </c>
      <c r="S35" s="626"/>
      <c r="T35" s="626"/>
      <c r="U35" s="626"/>
      <c r="V35" s="626"/>
      <c r="W35" s="626"/>
      <c r="X35" s="626"/>
      <c r="Y35" s="627"/>
      <c r="Z35" s="628">
        <v>3</v>
      </c>
      <c r="AA35" s="628"/>
      <c r="AB35" s="628"/>
      <c r="AC35" s="628"/>
      <c r="AD35" s="629" t="s">
        <v>230</v>
      </c>
      <c r="AE35" s="629"/>
      <c r="AF35" s="629"/>
      <c r="AG35" s="629"/>
      <c r="AH35" s="629"/>
      <c r="AI35" s="629"/>
      <c r="AJ35" s="629"/>
      <c r="AK35" s="629"/>
      <c r="AL35" s="630" t="s">
        <v>230</v>
      </c>
      <c r="AM35" s="631"/>
      <c r="AN35" s="631"/>
      <c r="AO35" s="632"/>
      <c r="AP35" s="222"/>
      <c r="AQ35" s="607" t="s">
        <v>325</v>
      </c>
      <c r="AR35" s="608"/>
      <c r="AS35" s="608"/>
      <c r="AT35" s="608"/>
      <c r="AU35" s="608"/>
      <c r="AV35" s="608"/>
      <c r="AW35" s="608"/>
      <c r="AX35" s="608"/>
      <c r="AY35" s="608"/>
      <c r="AZ35" s="608"/>
      <c r="BA35" s="608"/>
      <c r="BB35" s="608"/>
      <c r="BC35" s="608"/>
      <c r="BD35" s="608"/>
      <c r="BE35" s="608"/>
      <c r="BF35" s="609"/>
      <c r="BG35" s="607" t="s">
        <v>326</v>
      </c>
      <c r="BH35" s="608"/>
      <c r="BI35" s="608"/>
      <c r="BJ35" s="608"/>
      <c r="BK35" s="608"/>
      <c r="BL35" s="608"/>
      <c r="BM35" s="608"/>
      <c r="BN35" s="608"/>
      <c r="BO35" s="608"/>
      <c r="BP35" s="608"/>
      <c r="BQ35" s="608"/>
      <c r="BR35" s="608"/>
      <c r="BS35" s="608"/>
      <c r="BT35" s="608"/>
      <c r="BU35" s="608"/>
      <c r="BV35" s="608"/>
      <c r="BW35" s="608"/>
      <c r="BX35" s="608"/>
      <c r="BY35" s="608"/>
      <c r="BZ35" s="608"/>
      <c r="CA35" s="608"/>
      <c r="CB35" s="609"/>
      <c r="CD35" s="622" t="s">
        <v>327</v>
      </c>
      <c r="CE35" s="623"/>
      <c r="CF35" s="623"/>
      <c r="CG35" s="623"/>
      <c r="CH35" s="623"/>
      <c r="CI35" s="623"/>
      <c r="CJ35" s="623"/>
      <c r="CK35" s="623"/>
      <c r="CL35" s="623"/>
      <c r="CM35" s="623"/>
      <c r="CN35" s="623"/>
      <c r="CO35" s="623"/>
      <c r="CP35" s="623"/>
      <c r="CQ35" s="624"/>
      <c r="CR35" s="625">
        <v>55171</v>
      </c>
      <c r="CS35" s="658"/>
      <c r="CT35" s="658"/>
      <c r="CU35" s="658"/>
      <c r="CV35" s="658"/>
      <c r="CW35" s="658"/>
      <c r="CX35" s="658"/>
      <c r="CY35" s="659"/>
      <c r="CZ35" s="630">
        <v>0.5</v>
      </c>
      <c r="DA35" s="656"/>
      <c r="DB35" s="656"/>
      <c r="DC35" s="660"/>
      <c r="DD35" s="634">
        <v>53701</v>
      </c>
      <c r="DE35" s="658"/>
      <c r="DF35" s="658"/>
      <c r="DG35" s="658"/>
      <c r="DH35" s="658"/>
      <c r="DI35" s="658"/>
      <c r="DJ35" s="658"/>
      <c r="DK35" s="659"/>
      <c r="DL35" s="634">
        <v>53421</v>
      </c>
      <c r="DM35" s="658"/>
      <c r="DN35" s="658"/>
      <c r="DO35" s="658"/>
      <c r="DP35" s="658"/>
      <c r="DQ35" s="658"/>
      <c r="DR35" s="658"/>
      <c r="DS35" s="658"/>
      <c r="DT35" s="658"/>
      <c r="DU35" s="658"/>
      <c r="DV35" s="659"/>
      <c r="DW35" s="630">
        <v>0.8</v>
      </c>
      <c r="DX35" s="656"/>
      <c r="DY35" s="656"/>
      <c r="DZ35" s="656"/>
      <c r="EA35" s="656"/>
      <c r="EB35" s="656"/>
      <c r="EC35" s="657"/>
    </row>
    <row r="36" spans="2:133" ht="11.25" customHeight="1" x14ac:dyDescent="0.15">
      <c r="B36" s="622" t="s">
        <v>328</v>
      </c>
      <c r="C36" s="623"/>
      <c r="D36" s="623"/>
      <c r="E36" s="623"/>
      <c r="F36" s="623"/>
      <c r="G36" s="623"/>
      <c r="H36" s="623"/>
      <c r="I36" s="623"/>
      <c r="J36" s="623"/>
      <c r="K36" s="623"/>
      <c r="L36" s="623"/>
      <c r="M36" s="623"/>
      <c r="N36" s="623"/>
      <c r="O36" s="623"/>
      <c r="P36" s="623"/>
      <c r="Q36" s="624"/>
      <c r="R36" s="625">
        <v>96036</v>
      </c>
      <c r="S36" s="626"/>
      <c r="T36" s="626"/>
      <c r="U36" s="626"/>
      <c r="V36" s="626"/>
      <c r="W36" s="626"/>
      <c r="X36" s="626"/>
      <c r="Y36" s="627"/>
      <c r="Z36" s="628">
        <v>0.9</v>
      </c>
      <c r="AA36" s="628"/>
      <c r="AB36" s="628"/>
      <c r="AC36" s="628"/>
      <c r="AD36" s="629" t="s">
        <v>131</v>
      </c>
      <c r="AE36" s="629"/>
      <c r="AF36" s="629"/>
      <c r="AG36" s="629"/>
      <c r="AH36" s="629"/>
      <c r="AI36" s="629"/>
      <c r="AJ36" s="629"/>
      <c r="AK36" s="629"/>
      <c r="AL36" s="630" t="s">
        <v>131</v>
      </c>
      <c r="AM36" s="631"/>
      <c r="AN36" s="631"/>
      <c r="AO36" s="632"/>
      <c r="AP36" s="222"/>
      <c r="AQ36" s="691" t="s">
        <v>329</v>
      </c>
      <c r="AR36" s="692"/>
      <c r="AS36" s="692"/>
      <c r="AT36" s="692"/>
      <c r="AU36" s="692"/>
      <c r="AV36" s="692"/>
      <c r="AW36" s="692"/>
      <c r="AX36" s="692"/>
      <c r="AY36" s="693"/>
      <c r="AZ36" s="614">
        <v>1545426</v>
      </c>
      <c r="BA36" s="615"/>
      <c r="BB36" s="615"/>
      <c r="BC36" s="615"/>
      <c r="BD36" s="615"/>
      <c r="BE36" s="615"/>
      <c r="BF36" s="687"/>
      <c r="BG36" s="611" t="s">
        <v>330</v>
      </c>
      <c r="BH36" s="612"/>
      <c r="BI36" s="612"/>
      <c r="BJ36" s="612"/>
      <c r="BK36" s="612"/>
      <c r="BL36" s="612"/>
      <c r="BM36" s="612"/>
      <c r="BN36" s="612"/>
      <c r="BO36" s="612"/>
      <c r="BP36" s="612"/>
      <c r="BQ36" s="612"/>
      <c r="BR36" s="612"/>
      <c r="BS36" s="612"/>
      <c r="BT36" s="612"/>
      <c r="BU36" s="613"/>
      <c r="BV36" s="614">
        <v>65696</v>
      </c>
      <c r="BW36" s="615"/>
      <c r="BX36" s="615"/>
      <c r="BY36" s="615"/>
      <c r="BZ36" s="615"/>
      <c r="CA36" s="615"/>
      <c r="CB36" s="687"/>
      <c r="CD36" s="622" t="s">
        <v>331</v>
      </c>
      <c r="CE36" s="623"/>
      <c r="CF36" s="623"/>
      <c r="CG36" s="623"/>
      <c r="CH36" s="623"/>
      <c r="CI36" s="623"/>
      <c r="CJ36" s="623"/>
      <c r="CK36" s="623"/>
      <c r="CL36" s="623"/>
      <c r="CM36" s="623"/>
      <c r="CN36" s="623"/>
      <c r="CO36" s="623"/>
      <c r="CP36" s="623"/>
      <c r="CQ36" s="624"/>
      <c r="CR36" s="625">
        <v>1862791</v>
      </c>
      <c r="CS36" s="626"/>
      <c r="CT36" s="626"/>
      <c r="CU36" s="626"/>
      <c r="CV36" s="626"/>
      <c r="CW36" s="626"/>
      <c r="CX36" s="626"/>
      <c r="CY36" s="627"/>
      <c r="CZ36" s="630">
        <v>18.5</v>
      </c>
      <c r="DA36" s="656"/>
      <c r="DB36" s="656"/>
      <c r="DC36" s="660"/>
      <c r="DD36" s="634">
        <v>1790105</v>
      </c>
      <c r="DE36" s="626"/>
      <c r="DF36" s="626"/>
      <c r="DG36" s="626"/>
      <c r="DH36" s="626"/>
      <c r="DI36" s="626"/>
      <c r="DJ36" s="626"/>
      <c r="DK36" s="627"/>
      <c r="DL36" s="634">
        <v>1318678</v>
      </c>
      <c r="DM36" s="626"/>
      <c r="DN36" s="626"/>
      <c r="DO36" s="626"/>
      <c r="DP36" s="626"/>
      <c r="DQ36" s="626"/>
      <c r="DR36" s="626"/>
      <c r="DS36" s="626"/>
      <c r="DT36" s="626"/>
      <c r="DU36" s="626"/>
      <c r="DV36" s="627"/>
      <c r="DW36" s="630">
        <v>19.3</v>
      </c>
      <c r="DX36" s="656"/>
      <c r="DY36" s="656"/>
      <c r="DZ36" s="656"/>
      <c r="EA36" s="656"/>
      <c r="EB36" s="656"/>
      <c r="EC36" s="657"/>
    </row>
    <row r="37" spans="2:133" ht="11.25" customHeight="1" x14ac:dyDescent="0.15">
      <c r="B37" s="622" t="s">
        <v>332</v>
      </c>
      <c r="C37" s="623"/>
      <c r="D37" s="623"/>
      <c r="E37" s="623"/>
      <c r="F37" s="623"/>
      <c r="G37" s="623"/>
      <c r="H37" s="623"/>
      <c r="I37" s="623"/>
      <c r="J37" s="623"/>
      <c r="K37" s="623"/>
      <c r="L37" s="623"/>
      <c r="M37" s="623"/>
      <c r="N37" s="623"/>
      <c r="O37" s="623"/>
      <c r="P37" s="623"/>
      <c r="Q37" s="624"/>
      <c r="R37" s="625">
        <v>100769</v>
      </c>
      <c r="S37" s="626"/>
      <c r="T37" s="626"/>
      <c r="U37" s="626"/>
      <c r="V37" s="626"/>
      <c r="W37" s="626"/>
      <c r="X37" s="626"/>
      <c r="Y37" s="627"/>
      <c r="Z37" s="628">
        <v>1</v>
      </c>
      <c r="AA37" s="628"/>
      <c r="AB37" s="628"/>
      <c r="AC37" s="628"/>
      <c r="AD37" s="629">
        <v>9039</v>
      </c>
      <c r="AE37" s="629"/>
      <c r="AF37" s="629"/>
      <c r="AG37" s="629"/>
      <c r="AH37" s="629"/>
      <c r="AI37" s="629"/>
      <c r="AJ37" s="629"/>
      <c r="AK37" s="629"/>
      <c r="AL37" s="630">
        <v>0.1</v>
      </c>
      <c r="AM37" s="631"/>
      <c r="AN37" s="631"/>
      <c r="AO37" s="632"/>
      <c r="AQ37" s="688" t="s">
        <v>333</v>
      </c>
      <c r="AR37" s="689"/>
      <c r="AS37" s="689"/>
      <c r="AT37" s="689"/>
      <c r="AU37" s="689"/>
      <c r="AV37" s="689"/>
      <c r="AW37" s="689"/>
      <c r="AX37" s="689"/>
      <c r="AY37" s="690"/>
      <c r="AZ37" s="625">
        <v>276725</v>
      </c>
      <c r="BA37" s="626"/>
      <c r="BB37" s="626"/>
      <c r="BC37" s="626"/>
      <c r="BD37" s="658"/>
      <c r="BE37" s="658"/>
      <c r="BF37" s="680"/>
      <c r="BG37" s="622" t="s">
        <v>334</v>
      </c>
      <c r="BH37" s="623"/>
      <c r="BI37" s="623"/>
      <c r="BJ37" s="623"/>
      <c r="BK37" s="623"/>
      <c r="BL37" s="623"/>
      <c r="BM37" s="623"/>
      <c r="BN37" s="623"/>
      <c r="BO37" s="623"/>
      <c r="BP37" s="623"/>
      <c r="BQ37" s="623"/>
      <c r="BR37" s="623"/>
      <c r="BS37" s="623"/>
      <c r="BT37" s="623"/>
      <c r="BU37" s="624"/>
      <c r="BV37" s="625">
        <v>48987</v>
      </c>
      <c r="BW37" s="626"/>
      <c r="BX37" s="626"/>
      <c r="BY37" s="626"/>
      <c r="BZ37" s="626"/>
      <c r="CA37" s="626"/>
      <c r="CB37" s="635"/>
      <c r="CD37" s="622" t="s">
        <v>335</v>
      </c>
      <c r="CE37" s="623"/>
      <c r="CF37" s="623"/>
      <c r="CG37" s="623"/>
      <c r="CH37" s="623"/>
      <c r="CI37" s="623"/>
      <c r="CJ37" s="623"/>
      <c r="CK37" s="623"/>
      <c r="CL37" s="623"/>
      <c r="CM37" s="623"/>
      <c r="CN37" s="623"/>
      <c r="CO37" s="623"/>
      <c r="CP37" s="623"/>
      <c r="CQ37" s="624"/>
      <c r="CR37" s="625">
        <v>955658</v>
      </c>
      <c r="CS37" s="658"/>
      <c r="CT37" s="658"/>
      <c r="CU37" s="658"/>
      <c r="CV37" s="658"/>
      <c r="CW37" s="658"/>
      <c r="CX37" s="658"/>
      <c r="CY37" s="659"/>
      <c r="CZ37" s="630">
        <v>9.5</v>
      </c>
      <c r="DA37" s="656"/>
      <c r="DB37" s="656"/>
      <c r="DC37" s="660"/>
      <c r="DD37" s="634">
        <v>955658</v>
      </c>
      <c r="DE37" s="658"/>
      <c r="DF37" s="658"/>
      <c r="DG37" s="658"/>
      <c r="DH37" s="658"/>
      <c r="DI37" s="658"/>
      <c r="DJ37" s="658"/>
      <c r="DK37" s="659"/>
      <c r="DL37" s="634">
        <v>894946</v>
      </c>
      <c r="DM37" s="658"/>
      <c r="DN37" s="658"/>
      <c r="DO37" s="658"/>
      <c r="DP37" s="658"/>
      <c r="DQ37" s="658"/>
      <c r="DR37" s="658"/>
      <c r="DS37" s="658"/>
      <c r="DT37" s="658"/>
      <c r="DU37" s="658"/>
      <c r="DV37" s="659"/>
      <c r="DW37" s="630">
        <v>13.1</v>
      </c>
      <c r="DX37" s="656"/>
      <c r="DY37" s="656"/>
      <c r="DZ37" s="656"/>
      <c r="EA37" s="656"/>
      <c r="EB37" s="656"/>
      <c r="EC37" s="657"/>
    </row>
    <row r="38" spans="2:133" ht="11.25" customHeight="1" x14ac:dyDescent="0.15">
      <c r="B38" s="622" t="s">
        <v>336</v>
      </c>
      <c r="C38" s="623"/>
      <c r="D38" s="623"/>
      <c r="E38" s="623"/>
      <c r="F38" s="623"/>
      <c r="G38" s="623"/>
      <c r="H38" s="623"/>
      <c r="I38" s="623"/>
      <c r="J38" s="623"/>
      <c r="K38" s="623"/>
      <c r="L38" s="623"/>
      <c r="M38" s="623"/>
      <c r="N38" s="623"/>
      <c r="O38" s="623"/>
      <c r="P38" s="623"/>
      <c r="Q38" s="624"/>
      <c r="R38" s="625">
        <v>428729</v>
      </c>
      <c r="S38" s="626"/>
      <c r="T38" s="626"/>
      <c r="U38" s="626"/>
      <c r="V38" s="626"/>
      <c r="W38" s="626"/>
      <c r="X38" s="626"/>
      <c r="Y38" s="627"/>
      <c r="Z38" s="628">
        <v>4.0999999999999996</v>
      </c>
      <c r="AA38" s="628"/>
      <c r="AB38" s="628"/>
      <c r="AC38" s="628"/>
      <c r="AD38" s="629" t="s">
        <v>131</v>
      </c>
      <c r="AE38" s="629"/>
      <c r="AF38" s="629"/>
      <c r="AG38" s="629"/>
      <c r="AH38" s="629"/>
      <c r="AI38" s="629"/>
      <c r="AJ38" s="629"/>
      <c r="AK38" s="629"/>
      <c r="AL38" s="630" t="s">
        <v>131</v>
      </c>
      <c r="AM38" s="631"/>
      <c r="AN38" s="631"/>
      <c r="AO38" s="632"/>
      <c r="AQ38" s="688" t="s">
        <v>337</v>
      </c>
      <c r="AR38" s="689"/>
      <c r="AS38" s="689"/>
      <c r="AT38" s="689"/>
      <c r="AU38" s="689"/>
      <c r="AV38" s="689"/>
      <c r="AW38" s="689"/>
      <c r="AX38" s="689"/>
      <c r="AY38" s="690"/>
      <c r="AZ38" s="625">
        <v>94271</v>
      </c>
      <c r="BA38" s="626"/>
      <c r="BB38" s="626"/>
      <c r="BC38" s="626"/>
      <c r="BD38" s="658"/>
      <c r="BE38" s="658"/>
      <c r="BF38" s="680"/>
      <c r="BG38" s="622" t="s">
        <v>338</v>
      </c>
      <c r="BH38" s="623"/>
      <c r="BI38" s="623"/>
      <c r="BJ38" s="623"/>
      <c r="BK38" s="623"/>
      <c r="BL38" s="623"/>
      <c r="BM38" s="623"/>
      <c r="BN38" s="623"/>
      <c r="BO38" s="623"/>
      <c r="BP38" s="623"/>
      <c r="BQ38" s="623"/>
      <c r="BR38" s="623"/>
      <c r="BS38" s="623"/>
      <c r="BT38" s="623"/>
      <c r="BU38" s="624"/>
      <c r="BV38" s="625">
        <v>4774</v>
      </c>
      <c r="BW38" s="626"/>
      <c r="BX38" s="626"/>
      <c r="BY38" s="626"/>
      <c r="BZ38" s="626"/>
      <c r="CA38" s="626"/>
      <c r="CB38" s="635"/>
      <c r="CD38" s="622" t="s">
        <v>339</v>
      </c>
      <c r="CE38" s="623"/>
      <c r="CF38" s="623"/>
      <c r="CG38" s="623"/>
      <c r="CH38" s="623"/>
      <c r="CI38" s="623"/>
      <c r="CJ38" s="623"/>
      <c r="CK38" s="623"/>
      <c r="CL38" s="623"/>
      <c r="CM38" s="623"/>
      <c r="CN38" s="623"/>
      <c r="CO38" s="623"/>
      <c r="CP38" s="623"/>
      <c r="CQ38" s="624"/>
      <c r="CR38" s="625">
        <v>1174430</v>
      </c>
      <c r="CS38" s="626"/>
      <c r="CT38" s="626"/>
      <c r="CU38" s="626"/>
      <c r="CV38" s="626"/>
      <c r="CW38" s="626"/>
      <c r="CX38" s="626"/>
      <c r="CY38" s="627"/>
      <c r="CZ38" s="630">
        <v>11.7</v>
      </c>
      <c r="DA38" s="656"/>
      <c r="DB38" s="656"/>
      <c r="DC38" s="660"/>
      <c r="DD38" s="634">
        <v>972050</v>
      </c>
      <c r="DE38" s="626"/>
      <c r="DF38" s="626"/>
      <c r="DG38" s="626"/>
      <c r="DH38" s="626"/>
      <c r="DI38" s="626"/>
      <c r="DJ38" s="626"/>
      <c r="DK38" s="627"/>
      <c r="DL38" s="634">
        <v>941937</v>
      </c>
      <c r="DM38" s="626"/>
      <c r="DN38" s="626"/>
      <c r="DO38" s="626"/>
      <c r="DP38" s="626"/>
      <c r="DQ38" s="626"/>
      <c r="DR38" s="626"/>
      <c r="DS38" s="626"/>
      <c r="DT38" s="626"/>
      <c r="DU38" s="626"/>
      <c r="DV38" s="627"/>
      <c r="DW38" s="630">
        <v>13.8</v>
      </c>
      <c r="DX38" s="656"/>
      <c r="DY38" s="656"/>
      <c r="DZ38" s="656"/>
      <c r="EA38" s="656"/>
      <c r="EB38" s="656"/>
      <c r="EC38" s="657"/>
    </row>
    <row r="39" spans="2:133" ht="11.25" customHeight="1" x14ac:dyDescent="0.15">
      <c r="B39" s="622" t="s">
        <v>340</v>
      </c>
      <c r="C39" s="623"/>
      <c r="D39" s="623"/>
      <c r="E39" s="623"/>
      <c r="F39" s="623"/>
      <c r="G39" s="623"/>
      <c r="H39" s="623"/>
      <c r="I39" s="623"/>
      <c r="J39" s="623"/>
      <c r="K39" s="623"/>
      <c r="L39" s="623"/>
      <c r="M39" s="623"/>
      <c r="N39" s="623"/>
      <c r="O39" s="623"/>
      <c r="P39" s="623"/>
      <c r="Q39" s="624"/>
      <c r="R39" s="625" t="s">
        <v>131</v>
      </c>
      <c r="S39" s="626"/>
      <c r="T39" s="626"/>
      <c r="U39" s="626"/>
      <c r="V39" s="626"/>
      <c r="W39" s="626"/>
      <c r="X39" s="626"/>
      <c r="Y39" s="627"/>
      <c r="Z39" s="628" t="s">
        <v>131</v>
      </c>
      <c r="AA39" s="628"/>
      <c r="AB39" s="628"/>
      <c r="AC39" s="628"/>
      <c r="AD39" s="629" t="s">
        <v>131</v>
      </c>
      <c r="AE39" s="629"/>
      <c r="AF39" s="629"/>
      <c r="AG39" s="629"/>
      <c r="AH39" s="629"/>
      <c r="AI39" s="629"/>
      <c r="AJ39" s="629"/>
      <c r="AK39" s="629"/>
      <c r="AL39" s="630" t="s">
        <v>131</v>
      </c>
      <c r="AM39" s="631"/>
      <c r="AN39" s="631"/>
      <c r="AO39" s="632"/>
      <c r="AQ39" s="688" t="s">
        <v>341</v>
      </c>
      <c r="AR39" s="689"/>
      <c r="AS39" s="689"/>
      <c r="AT39" s="689"/>
      <c r="AU39" s="689"/>
      <c r="AV39" s="689"/>
      <c r="AW39" s="689"/>
      <c r="AX39" s="689"/>
      <c r="AY39" s="690"/>
      <c r="AZ39" s="625" t="s">
        <v>230</v>
      </c>
      <c r="BA39" s="626"/>
      <c r="BB39" s="626"/>
      <c r="BC39" s="626"/>
      <c r="BD39" s="658"/>
      <c r="BE39" s="658"/>
      <c r="BF39" s="680"/>
      <c r="BG39" s="622" t="s">
        <v>342</v>
      </c>
      <c r="BH39" s="623"/>
      <c r="BI39" s="623"/>
      <c r="BJ39" s="623"/>
      <c r="BK39" s="623"/>
      <c r="BL39" s="623"/>
      <c r="BM39" s="623"/>
      <c r="BN39" s="623"/>
      <c r="BO39" s="623"/>
      <c r="BP39" s="623"/>
      <c r="BQ39" s="623"/>
      <c r="BR39" s="623"/>
      <c r="BS39" s="623"/>
      <c r="BT39" s="623"/>
      <c r="BU39" s="624"/>
      <c r="BV39" s="625">
        <v>7255</v>
      </c>
      <c r="BW39" s="626"/>
      <c r="BX39" s="626"/>
      <c r="BY39" s="626"/>
      <c r="BZ39" s="626"/>
      <c r="CA39" s="626"/>
      <c r="CB39" s="635"/>
      <c r="CD39" s="622" t="s">
        <v>343</v>
      </c>
      <c r="CE39" s="623"/>
      <c r="CF39" s="623"/>
      <c r="CG39" s="623"/>
      <c r="CH39" s="623"/>
      <c r="CI39" s="623"/>
      <c r="CJ39" s="623"/>
      <c r="CK39" s="623"/>
      <c r="CL39" s="623"/>
      <c r="CM39" s="623"/>
      <c r="CN39" s="623"/>
      <c r="CO39" s="623"/>
      <c r="CP39" s="623"/>
      <c r="CQ39" s="624"/>
      <c r="CR39" s="625">
        <v>172095</v>
      </c>
      <c r="CS39" s="658"/>
      <c r="CT39" s="658"/>
      <c r="CU39" s="658"/>
      <c r="CV39" s="658"/>
      <c r="CW39" s="658"/>
      <c r="CX39" s="658"/>
      <c r="CY39" s="659"/>
      <c r="CZ39" s="630">
        <v>1.7</v>
      </c>
      <c r="DA39" s="656"/>
      <c r="DB39" s="656"/>
      <c r="DC39" s="660"/>
      <c r="DD39" s="634">
        <v>152000</v>
      </c>
      <c r="DE39" s="658"/>
      <c r="DF39" s="658"/>
      <c r="DG39" s="658"/>
      <c r="DH39" s="658"/>
      <c r="DI39" s="658"/>
      <c r="DJ39" s="658"/>
      <c r="DK39" s="659"/>
      <c r="DL39" s="634" t="s">
        <v>131</v>
      </c>
      <c r="DM39" s="658"/>
      <c r="DN39" s="658"/>
      <c r="DO39" s="658"/>
      <c r="DP39" s="658"/>
      <c r="DQ39" s="658"/>
      <c r="DR39" s="658"/>
      <c r="DS39" s="658"/>
      <c r="DT39" s="658"/>
      <c r="DU39" s="658"/>
      <c r="DV39" s="659"/>
      <c r="DW39" s="630" t="s">
        <v>140</v>
      </c>
      <c r="DX39" s="656"/>
      <c r="DY39" s="656"/>
      <c r="DZ39" s="656"/>
      <c r="EA39" s="656"/>
      <c r="EB39" s="656"/>
      <c r="EC39" s="657"/>
    </row>
    <row r="40" spans="2:133" ht="11.25" customHeight="1" x14ac:dyDescent="0.15">
      <c r="B40" s="622" t="s">
        <v>344</v>
      </c>
      <c r="C40" s="623"/>
      <c r="D40" s="623"/>
      <c r="E40" s="623"/>
      <c r="F40" s="623"/>
      <c r="G40" s="623"/>
      <c r="H40" s="623"/>
      <c r="I40" s="623"/>
      <c r="J40" s="623"/>
      <c r="K40" s="623"/>
      <c r="L40" s="623"/>
      <c r="M40" s="623"/>
      <c r="N40" s="623"/>
      <c r="O40" s="623"/>
      <c r="P40" s="623"/>
      <c r="Q40" s="624"/>
      <c r="R40" s="625">
        <v>139629</v>
      </c>
      <c r="S40" s="626"/>
      <c r="T40" s="626"/>
      <c r="U40" s="626"/>
      <c r="V40" s="626"/>
      <c r="W40" s="626"/>
      <c r="X40" s="626"/>
      <c r="Y40" s="627"/>
      <c r="Z40" s="628">
        <v>1.3</v>
      </c>
      <c r="AA40" s="628"/>
      <c r="AB40" s="628"/>
      <c r="AC40" s="628"/>
      <c r="AD40" s="629" t="s">
        <v>131</v>
      </c>
      <c r="AE40" s="629"/>
      <c r="AF40" s="629"/>
      <c r="AG40" s="629"/>
      <c r="AH40" s="629"/>
      <c r="AI40" s="629"/>
      <c r="AJ40" s="629"/>
      <c r="AK40" s="629"/>
      <c r="AL40" s="630" t="s">
        <v>131</v>
      </c>
      <c r="AM40" s="631"/>
      <c r="AN40" s="631"/>
      <c r="AO40" s="632"/>
      <c r="AQ40" s="688" t="s">
        <v>345</v>
      </c>
      <c r="AR40" s="689"/>
      <c r="AS40" s="689"/>
      <c r="AT40" s="689"/>
      <c r="AU40" s="689"/>
      <c r="AV40" s="689"/>
      <c r="AW40" s="689"/>
      <c r="AX40" s="689"/>
      <c r="AY40" s="690"/>
      <c r="AZ40" s="625" t="s">
        <v>131</v>
      </c>
      <c r="BA40" s="626"/>
      <c r="BB40" s="626"/>
      <c r="BC40" s="626"/>
      <c r="BD40" s="658"/>
      <c r="BE40" s="658"/>
      <c r="BF40" s="680"/>
      <c r="BG40" s="673" t="s">
        <v>346</v>
      </c>
      <c r="BH40" s="674"/>
      <c r="BI40" s="674"/>
      <c r="BJ40" s="674"/>
      <c r="BK40" s="674"/>
      <c r="BL40" s="223"/>
      <c r="BM40" s="623" t="s">
        <v>347</v>
      </c>
      <c r="BN40" s="623"/>
      <c r="BO40" s="623"/>
      <c r="BP40" s="623"/>
      <c r="BQ40" s="623"/>
      <c r="BR40" s="623"/>
      <c r="BS40" s="623"/>
      <c r="BT40" s="623"/>
      <c r="BU40" s="624"/>
      <c r="BV40" s="625">
        <v>79</v>
      </c>
      <c r="BW40" s="626"/>
      <c r="BX40" s="626"/>
      <c r="BY40" s="626"/>
      <c r="BZ40" s="626"/>
      <c r="CA40" s="626"/>
      <c r="CB40" s="635"/>
      <c r="CD40" s="622" t="s">
        <v>348</v>
      </c>
      <c r="CE40" s="623"/>
      <c r="CF40" s="623"/>
      <c r="CG40" s="623"/>
      <c r="CH40" s="623"/>
      <c r="CI40" s="623"/>
      <c r="CJ40" s="623"/>
      <c r="CK40" s="623"/>
      <c r="CL40" s="623"/>
      <c r="CM40" s="623"/>
      <c r="CN40" s="623"/>
      <c r="CO40" s="623"/>
      <c r="CP40" s="623"/>
      <c r="CQ40" s="624"/>
      <c r="CR40" s="625" t="s">
        <v>140</v>
      </c>
      <c r="CS40" s="626"/>
      <c r="CT40" s="626"/>
      <c r="CU40" s="626"/>
      <c r="CV40" s="626"/>
      <c r="CW40" s="626"/>
      <c r="CX40" s="626"/>
      <c r="CY40" s="627"/>
      <c r="CZ40" s="630" t="s">
        <v>230</v>
      </c>
      <c r="DA40" s="656"/>
      <c r="DB40" s="656"/>
      <c r="DC40" s="660"/>
      <c r="DD40" s="634" t="s">
        <v>131</v>
      </c>
      <c r="DE40" s="626"/>
      <c r="DF40" s="626"/>
      <c r="DG40" s="626"/>
      <c r="DH40" s="626"/>
      <c r="DI40" s="626"/>
      <c r="DJ40" s="626"/>
      <c r="DK40" s="627"/>
      <c r="DL40" s="634" t="s">
        <v>131</v>
      </c>
      <c r="DM40" s="626"/>
      <c r="DN40" s="626"/>
      <c r="DO40" s="626"/>
      <c r="DP40" s="626"/>
      <c r="DQ40" s="626"/>
      <c r="DR40" s="626"/>
      <c r="DS40" s="626"/>
      <c r="DT40" s="626"/>
      <c r="DU40" s="626"/>
      <c r="DV40" s="627"/>
      <c r="DW40" s="630" t="s">
        <v>230</v>
      </c>
      <c r="DX40" s="656"/>
      <c r="DY40" s="656"/>
      <c r="DZ40" s="656"/>
      <c r="EA40" s="656"/>
      <c r="EB40" s="656"/>
      <c r="EC40" s="657"/>
    </row>
    <row r="41" spans="2:133" ht="11.25" customHeight="1" x14ac:dyDescent="0.15">
      <c r="B41" s="646" t="s">
        <v>349</v>
      </c>
      <c r="C41" s="647"/>
      <c r="D41" s="647"/>
      <c r="E41" s="647"/>
      <c r="F41" s="647"/>
      <c r="G41" s="647"/>
      <c r="H41" s="647"/>
      <c r="I41" s="647"/>
      <c r="J41" s="647"/>
      <c r="K41" s="647"/>
      <c r="L41" s="647"/>
      <c r="M41" s="647"/>
      <c r="N41" s="647"/>
      <c r="O41" s="647"/>
      <c r="P41" s="647"/>
      <c r="Q41" s="648"/>
      <c r="R41" s="697">
        <v>10546598</v>
      </c>
      <c r="S41" s="698"/>
      <c r="T41" s="698"/>
      <c r="U41" s="698"/>
      <c r="V41" s="698"/>
      <c r="W41" s="698"/>
      <c r="X41" s="698"/>
      <c r="Y41" s="702"/>
      <c r="Z41" s="703">
        <v>100</v>
      </c>
      <c r="AA41" s="703"/>
      <c r="AB41" s="703"/>
      <c r="AC41" s="703"/>
      <c r="AD41" s="704">
        <v>6693391</v>
      </c>
      <c r="AE41" s="704"/>
      <c r="AF41" s="704"/>
      <c r="AG41" s="704"/>
      <c r="AH41" s="704"/>
      <c r="AI41" s="704"/>
      <c r="AJ41" s="704"/>
      <c r="AK41" s="704"/>
      <c r="AL41" s="705">
        <v>100</v>
      </c>
      <c r="AM41" s="685"/>
      <c r="AN41" s="685"/>
      <c r="AO41" s="706"/>
      <c r="AQ41" s="688" t="s">
        <v>350</v>
      </c>
      <c r="AR41" s="689"/>
      <c r="AS41" s="689"/>
      <c r="AT41" s="689"/>
      <c r="AU41" s="689"/>
      <c r="AV41" s="689"/>
      <c r="AW41" s="689"/>
      <c r="AX41" s="689"/>
      <c r="AY41" s="690"/>
      <c r="AZ41" s="625">
        <v>203134</v>
      </c>
      <c r="BA41" s="626"/>
      <c r="BB41" s="626"/>
      <c r="BC41" s="626"/>
      <c r="BD41" s="658"/>
      <c r="BE41" s="658"/>
      <c r="BF41" s="680"/>
      <c r="BG41" s="673"/>
      <c r="BH41" s="674"/>
      <c r="BI41" s="674"/>
      <c r="BJ41" s="674"/>
      <c r="BK41" s="674"/>
      <c r="BL41" s="223"/>
      <c r="BM41" s="623" t="s">
        <v>351</v>
      </c>
      <c r="BN41" s="623"/>
      <c r="BO41" s="623"/>
      <c r="BP41" s="623"/>
      <c r="BQ41" s="623"/>
      <c r="BR41" s="623"/>
      <c r="BS41" s="623"/>
      <c r="BT41" s="623"/>
      <c r="BU41" s="624"/>
      <c r="BV41" s="625" t="s">
        <v>230</v>
      </c>
      <c r="BW41" s="626"/>
      <c r="BX41" s="626"/>
      <c r="BY41" s="626"/>
      <c r="BZ41" s="626"/>
      <c r="CA41" s="626"/>
      <c r="CB41" s="635"/>
      <c r="CD41" s="622" t="s">
        <v>352</v>
      </c>
      <c r="CE41" s="623"/>
      <c r="CF41" s="623"/>
      <c r="CG41" s="623"/>
      <c r="CH41" s="623"/>
      <c r="CI41" s="623"/>
      <c r="CJ41" s="623"/>
      <c r="CK41" s="623"/>
      <c r="CL41" s="623"/>
      <c r="CM41" s="623"/>
      <c r="CN41" s="623"/>
      <c r="CO41" s="623"/>
      <c r="CP41" s="623"/>
      <c r="CQ41" s="624"/>
      <c r="CR41" s="625" t="s">
        <v>230</v>
      </c>
      <c r="CS41" s="658"/>
      <c r="CT41" s="658"/>
      <c r="CU41" s="658"/>
      <c r="CV41" s="658"/>
      <c r="CW41" s="658"/>
      <c r="CX41" s="658"/>
      <c r="CY41" s="659"/>
      <c r="CZ41" s="630" t="s">
        <v>131</v>
      </c>
      <c r="DA41" s="656"/>
      <c r="DB41" s="656"/>
      <c r="DC41" s="660"/>
      <c r="DD41" s="634" t="s">
        <v>131</v>
      </c>
      <c r="DE41" s="658"/>
      <c r="DF41" s="658"/>
      <c r="DG41" s="658"/>
      <c r="DH41" s="658"/>
      <c r="DI41" s="658"/>
      <c r="DJ41" s="658"/>
      <c r="DK41" s="659"/>
      <c r="DL41" s="708"/>
      <c r="DM41" s="709"/>
      <c r="DN41" s="709"/>
      <c r="DO41" s="709"/>
      <c r="DP41" s="709"/>
      <c r="DQ41" s="709"/>
      <c r="DR41" s="709"/>
      <c r="DS41" s="709"/>
      <c r="DT41" s="709"/>
      <c r="DU41" s="709"/>
      <c r="DV41" s="710"/>
      <c r="DW41" s="699"/>
      <c r="DX41" s="700"/>
      <c r="DY41" s="700"/>
      <c r="DZ41" s="700"/>
      <c r="EA41" s="700"/>
      <c r="EB41" s="700"/>
      <c r="EC41" s="701"/>
    </row>
    <row r="42" spans="2:133" ht="11.25" customHeight="1" x14ac:dyDescent="0.15">
      <c r="AQ42" s="694" t="s">
        <v>353</v>
      </c>
      <c r="AR42" s="695"/>
      <c r="AS42" s="695"/>
      <c r="AT42" s="695"/>
      <c r="AU42" s="695"/>
      <c r="AV42" s="695"/>
      <c r="AW42" s="695"/>
      <c r="AX42" s="695"/>
      <c r="AY42" s="696"/>
      <c r="AZ42" s="697">
        <v>971296</v>
      </c>
      <c r="BA42" s="698"/>
      <c r="BB42" s="698"/>
      <c r="BC42" s="698"/>
      <c r="BD42" s="684"/>
      <c r="BE42" s="684"/>
      <c r="BF42" s="686"/>
      <c r="BG42" s="675"/>
      <c r="BH42" s="676"/>
      <c r="BI42" s="676"/>
      <c r="BJ42" s="676"/>
      <c r="BK42" s="676"/>
      <c r="BL42" s="224"/>
      <c r="BM42" s="647" t="s">
        <v>354</v>
      </c>
      <c r="BN42" s="647"/>
      <c r="BO42" s="647"/>
      <c r="BP42" s="647"/>
      <c r="BQ42" s="647"/>
      <c r="BR42" s="647"/>
      <c r="BS42" s="647"/>
      <c r="BT42" s="647"/>
      <c r="BU42" s="648"/>
      <c r="BV42" s="697">
        <v>367</v>
      </c>
      <c r="BW42" s="698"/>
      <c r="BX42" s="698"/>
      <c r="BY42" s="698"/>
      <c r="BZ42" s="698"/>
      <c r="CA42" s="698"/>
      <c r="CB42" s="707"/>
      <c r="CD42" s="622" t="s">
        <v>355</v>
      </c>
      <c r="CE42" s="623"/>
      <c r="CF42" s="623"/>
      <c r="CG42" s="623"/>
      <c r="CH42" s="623"/>
      <c r="CI42" s="623"/>
      <c r="CJ42" s="623"/>
      <c r="CK42" s="623"/>
      <c r="CL42" s="623"/>
      <c r="CM42" s="623"/>
      <c r="CN42" s="623"/>
      <c r="CO42" s="623"/>
      <c r="CP42" s="623"/>
      <c r="CQ42" s="624"/>
      <c r="CR42" s="625">
        <v>787630</v>
      </c>
      <c r="CS42" s="658"/>
      <c r="CT42" s="658"/>
      <c r="CU42" s="658"/>
      <c r="CV42" s="658"/>
      <c r="CW42" s="658"/>
      <c r="CX42" s="658"/>
      <c r="CY42" s="659"/>
      <c r="CZ42" s="630">
        <v>7.8</v>
      </c>
      <c r="DA42" s="656"/>
      <c r="DB42" s="656"/>
      <c r="DC42" s="660"/>
      <c r="DD42" s="634">
        <v>263325</v>
      </c>
      <c r="DE42" s="658"/>
      <c r="DF42" s="658"/>
      <c r="DG42" s="658"/>
      <c r="DH42" s="658"/>
      <c r="DI42" s="658"/>
      <c r="DJ42" s="658"/>
      <c r="DK42" s="659"/>
      <c r="DL42" s="708"/>
      <c r="DM42" s="709"/>
      <c r="DN42" s="709"/>
      <c r="DO42" s="709"/>
      <c r="DP42" s="709"/>
      <c r="DQ42" s="709"/>
      <c r="DR42" s="709"/>
      <c r="DS42" s="709"/>
      <c r="DT42" s="709"/>
      <c r="DU42" s="709"/>
      <c r="DV42" s="710"/>
      <c r="DW42" s="699"/>
      <c r="DX42" s="700"/>
      <c r="DY42" s="700"/>
      <c r="DZ42" s="700"/>
      <c r="EA42" s="700"/>
      <c r="EB42" s="700"/>
      <c r="EC42" s="701"/>
    </row>
    <row r="43" spans="2:133" ht="11.25" customHeight="1" x14ac:dyDescent="0.15">
      <c r="B43" s="214" t="s">
        <v>356</v>
      </c>
      <c r="CD43" s="622" t="s">
        <v>357</v>
      </c>
      <c r="CE43" s="623"/>
      <c r="CF43" s="623"/>
      <c r="CG43" s="623"/>
      <c r="CH43" s="623"/>
      <c r="CI43" s="623"/>
      <c r="CJ43" s="623"/>
      <c r="CK43" s="623"/>
      <c r="CL43" s="623"/>
      <c r="CM43" s="623"/>
      <c r="CN43" s="623"/>
      <c r="CO43" s="623"/>
      <c r="CP43" s="623"/>
      <c r="CQ43" s="624"/>
      <c r="CR43" s="625">
        <v>43553</v>
      </c>
      <c r="CS43" s="658"/>
      <c r="CT43" s="658"/>
      <c r="CU43" s="658"/>
      <c r="CV43" s="658"/>
      <c r="CW43" s="658"/>
      <c r="CX43" s="658"/>
      <c r="CY43" s="659"/>
      <c r="CZ43" s="630">
        <v>0.4</v>
      </c>
      <c r="DA43" s="656"/>
      <c r="DB43" s="656"/>
      <c r="DC43" s="660"/>
      <c r="DD43" s="634">
        <v>43553</v>
      </c>
      <c r="DE43" s="658"/>
      <c r="DF43" s="658"/>
      <c r="DG43" s="658"/>
      <c r="DH43" s="658"/>
      <c r="DI43" s="658"/>
      <c r="DJ43" s="658"/>
      <c r="DK43" s="659"/>
      <c r="DL43" s="708"/>
      <c r="DM43" s="709"/>
      <c r="DN43" s="709"/>
      <c r="DO43" s="709"/>
      <c r="DP43" s="709"/>
      <c r="DQ43" s="709"/>
      <c r="DR43" s="709"/>
      <c r="DS43" s="709"/>
      <c r="DT43" s="709"/>
      <c r="DU43" s="709"/>
      <c r="DV43" s="710"/>
      <c r="DW43" s="699"/>
      <c r="DX43" s="700"/>
      <c r="DY43" s="700"/>
      <c r="DZ43" s="700"/>
      <c r="EA43" s="700"/>
      <c r="EB43" s="700"/>
      <c r="EC43" s="701"/>
    </row>
    <row r="44" spans="2:133" ht="11.25" customHeight="1" x14ac:dyDescent="0.15">
      <c r="B44" s="711" t="s">
        <v>358</v>
      </c>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R44" s="711"/>
      <c r="BS44" s="711"/>
      <c r="BT44" s="711"/>
      <c r="BU44" s="711"/>
      <c r="BV44" s="711"/>
      <c r="BW44" s="711"/>
      <c r="BX44" s="711"/>
      <c r="BY44" s="711"/>
      <c r="BZ44" s="711"/>
      <c r="CA44" s="711"/>
      <c r="CB44" s="711"/>
      <c r="CC44" s="712"/>
      <c r="CD44" s="661" t="s">
        <v>306</v>
      </c>
      <c r="CE44" s="662"/>
      <c r="CF44" s="622" t="s">
        <v>359</v>
      </c>
      <c r="CG44" s="623"/>
      <c r="CH44" s="623"/>
      <c r="CI44" s="623"/>
      <c r="CJ44" s="623"/>
      <c r="CK44" s="623"/>
      <c r="CL44" s="623"/>
      <c r="CM44" s="623"/>
      <c r="CN44" s="623"/>
      <c r="CO44" s="623"/>
      <c r="CP44" s="623"/>
      <c r="CQ44" s="624"/>
      <c r="CR44" s="625">
        <v>787630</v>
      </c>
      <c r="CS44" s="626"/>
      <c r="CT44" s="626"/>
      <c r="CU44" s="626"/>
      <c r="CV44" s="626"/>
      <c r="CW44" s="626"/>
      <c r="CX44" s="626"/>
      <c r="CY44" s="627"/>
      <c r="CZ44" s="630">
        <v>7.8</v>
      </c>
      <c r="DA44" s="631"/>
      <c r="DB44" s="631"/>
      <c r="DC44" s="637"/>
      <c r="DD44" s="634">
        <v>263325</v>
      </c>
      <c r="DE44" s="626"/>
      <c r="DF44" s="626"/>
      <c r="DG44" s="626"/>
      <c r="DH44" s="626"/>
      <c r="DI44" s="626"/>
      <c r="DJ44" s="626"/>
      <c r="DK44" s="627"/>
      <c r="DL44" s="708"/>
      <c r="DM44" s="709"/>
      <c r="DN44" s="709"/>
      <c r="DO44" s="709"/>
      <c r="DP44" s="709"/>
      <c r="DQ44" s="709"/>
      <c r="DR44" s="709"/>
      <c r="DS44" s="709"/>
      <c r="DT44" s="709"/>
      <c r="DU44" s="709"/>
      <c r="DV44" s="710"/>
      <c r="DW44" s="699"/>
      <c r="DX44" s="700"/>
      <c r="DY44" s="700"/>
      <c r="DZ44" s="700"/>
      <c r="EA44" s="700"/>
      <c r="EB44" s="700"/>
      <c r="EC44" s="701"/>
    </row>
    <row r="45" spans="2:133" ht="11.25" customHeight="1" x14ac:dyDescent="0.15">
      <c r="B45" s="711" t="s">
        <v>360</v>
      </c>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711"/>
      <c r="AN45" s="711"/>
      <c r="AO45" s="711"/>
      <c r="AP45" s="711"/>
      <c r="AQ45" s="711"/>
      <c r="AR45" s="711"/>
      <c r="AS45" s="711"/>
      <c r="AT45" s="711"/>
      <c r="AU45" s="711"/>
      <c r="AV45" s="711"/>
      <c r="AW45" s="711"/>
      <c r="AX45" s="711"/>
      <c r="AY45" s="711"/>
      <c r="AZ45" s="711"/>
      <c r="BA45" s="711"/>
      <c r="BB45" s="711"/>
      <c r="BC45" s="711"/>
      <c r="BD45" s="711"/>
      <c r="BE45" s="711"/>
      <c r="BF45" s="711"/>
      <c r="BG45" s="711"/>
      <c r="BH45" s="711"/>
      <c r="BI45" s="711"/>
      <c r="BJ45" s="711"/>
      <c r="BK45" s="711"/>
      <c r="BL45" s="711"/>
      <c r="BM45" s="711"/>
      <c r="BN45" s="711"/>
      <c r="BO45" s="711"/>
      <c r="BP45" s="711"/>
      <c r="BQ45" s="711"/>
      <c r="BR45" s="711"/>
      <c r="BS45" s="711"/>
      <c r="BT45" s="711"/>
      <c r="BU45" s="711"/>
      <c r="BV45" s="711"/>
      <c r="BW45" s="711"/>
      <c r="BX45" s="711"/>
      <c r="BY45" s="711"/>
      <c r="BZ45" s="711"/>
      <c r="CA45" s="711"/>
      <c r="CB45" s="711"/>
      <c r="CC45" s="712"/>
      <c r="CD45" s="663"/>
      <c r="CE45" s="664"/>
      <c r="CF45" s="622" t="s">
        <v>361</v>
      </c>
      <c r="CG45" s="623"/>
      <c r="CH45" s="623"/>
      <c r="CI45" s="623"/>
      <c r="CJ45" s="623"/>
      <c r="CK45" s="623"/>
      <c r="CL45" s="623"/>
      <c r="CM45" s="623"/>
      <c r="CN45" s="623"/>
      <c r="CO45" s="623"/>
      <c r="CP45" s="623"/>
      <c r="CQ45" s="624"/>
      <c r="CR45" s="625">
        <v>227903</v>
      </c>
      <c r="CS45" s="658"/>
      <c r="CT45" s="658"/>
      <c r="CU45" s="658"/>
      <c r="CV45" s="658"/>
      <c r="CW45" s="658"/>
      <c r="CX45" s="658"/>
      <c r="CY45" s="659"/>
      <c r="CZ45" s="630">
        <v>2.2999999999999998</v>
      </c>
      <c r="DA45" s="656"/>
      <c r="DB45" s="656"/>
      <c r="DC45" s="660"/>
      <c r="DD45" s="634">
        <v>25495</v>
      </c>
      <c r="DE45" s="658"/>
      <c r="DF45" s="658"/>
      <c r="DG45" s="658"/>
      <c r="DH45" s="658"/>
      <c r="DI45" s="658"/>
      <c r="DJ45" s="658"/>
      <c r="DK45" s="659"/>
      <c r="DL45" s="708"/>
      <c r="DM45" s="709"/>
      <c r="DN45" s="709"/>
      <c r="DO45" s="709"/>
      <c r="DP45" s="709"/>
      <c r="DQ45" s="709"/>
      <c r="DR45" s="709"/>
      <c r="DS45" s="709"/>
      <c r="DT45" s="709"/>
      <c r="DU45" s="709"/>
      <c r="DV45" s="710"/>
      <c r="DW45" s="699"/>
      <c r="DX45" s="700"/>
      <c r="DY45" s="700"/>
      <c r="DZ45" s="700"/>
      <c r="EA45" s="700"/>
      <c r="EB45" s="700"/>
      <c r="EC45" s="701"/>
    </row>
    <row r="46" spans="2:133" ht="11.25" customHeight="1" x14ac:dyDescent="0.15">
      <c r="B46" s="225"/>
      <c r="CD46" s="663"/>
      <c r="CE46" s="664"/>
      <c r="CF46" s="622" t="s">
        <v>362</v>
      </c>
      <c r="CG46" s="623"/>
      <c r="CH46" s="623"/>
      <c r="CI46" s="623"/>
      <c r="CJ46" s="623"/>
      <c r="CK46" s="623"/>
      <c r="CL46" s="623"/>
      <c r="CM46" s="623"/>
      <c r="CN46" s="623"/>
      <c r="CO46" s="623"/>
      <c r="CP46" s="623"/>
      <c r="CQ46" s="624"/>
      <c r="CR46" s="625">
        <v>544670</v>
      </c>
      <c r="CS46" s="626"/>
      <c r="CT46" s="626"/>
      <c r="CU46" s="626"/>
      <c r="CV46" s="626"/>
      <c r="CW46" s="626"/>
      <c r="CX46" s="626"/>
      <c r="CY46" s="627"/>
      <c r="CZ46" s="630">
        <v>5.4</v>
      </c>
      <c r="DA46" s="631"/>
      <c r="DB46" s="631"/>
      <c r="DC46" s="637"/>
      <c r="DD46" s="634">
        <v>235373</v>
      </c>
      <c r="DE46" s="626"/>
      <c r="DF46" s="626"/>
      <c r="DG46" s="626"/>
      <c r="DH46" s="626"/>
      <c r="DI46" s="626"/>
      <c r="DJ46" s="626"/>
      <c r="DK46" s="627"/>
      <c r="DL46" s="708"/>
      <c r="DM46" s="709"/>
      <c r="DN46" s="709"/>
      <c r="DO46" s="709"/>
      <c r="DP46" s="709"/>
      <c r="DQ46" s="709"/>
      <c r="DR46" s="709"/>
      <c r="DS46" s="709"/>
      <c r="DT46" s="709"/>
      <c r="DU46" s="709"/>
      <c r="DV46" s="710"/>
      <c r="DW46" s="699"/>
      <c r="DX46" s="700"/>
      <c r="DY46" s="700"/>
      <c r="DZ46" s="700"/>
      <c r="EA46" s="700"/>
      <c r="EB46" s="700"/>
      <c r="EC46" s="701"/>
    </row>
    <row r="47" spans="2:133" ht="11.25" customHeight="1" x14ac:dyDescent="0.15">
      <c r="B47" s="225"/>
      <c r="CD47" s="663"/>
      <c r="CE47" s="664"/>
      <c r="CF47" s="622" t="s">
        <v>363</v>
      </c>
      <c r="CG47" s="623"/>
      <c r="CH47" s="623"/>
      <c r="CI47" s="623"/>
      <c r="CJ47" s="623"/>
      <c r="CK47" s="623"/>
      <c r="CL47" s="623"/>
      <c r="CM47" s="623"/>
      <c r="CN47" s="623"/>
      <c r="CO47" s="623"/>
      <c r="CP47" s="623"/>
      <c r="CQ47" s="624"/>
      <c r="CR47" s="625" t="s">
        <v>131</v>
      </c>
      <c r="CS47" s="658"/>
      <c r="CT47" s="658"/>
      <c r="CU47" s="658"/>
      <c r="CV47" s="658"/>
      <c r="CW47" s="658"/>
      <c r="CX47" s="658"/>
      <c r="CY47" s="659"/>
      <c r="CZ47" s="630" t="s">
        <v>230</v>
      </c>
      <c r="DA47" s="656"/>
      <c r="DB47" s="656"/>
      <c r="DC47" s="660"/>
      <c r="DD47" s="634" t="s">
        <v>131</v>
      </c>
      <c r="DE47" s="658"/>
      <c r="DF47" s="658"/>
      <c r="DG47" s="658"/>
      <c r="DH47" s="658"/>
      <c r="DI47" s="658"/>
      <c r="DJ47" s="658"/>
      <c r="DK47" s="659"/>
      <c r="DL47" s="708"/>
      <c r="DM47" s="709"/>
      <c r="DN47" s="709"/>
      <c r="DO47" s="709"/>
      <c r="DP47" s="709"/>
      <c r="DQ47" s="709"/>
      <c r="DR47" s="709"/>
      <c r="DS47" s="709"/>
      <c r="DT47" s="709"/>
      <c r="DU47" s="709"/>
      <c r="DV47" s="710"/>
      <c r="DW47" s="699"/>
      <c r="DX47" s="700"/>
      <c r="DY47" s="700"/>
      <c r="DZ47" s="700"/>
      <c r="EA47" s="700"/>
      <c r="EB47" s="700"/>
      <c r="EC47" s="701"/>
    </row>
    <row r="48" spans="2:133" x14ac:dyDescent="0.15">
      <c r="B48" s="225"/>
      <c r="CD48" s="665"/>
      <c r="CE48" s="666"/>
      <c r="CF48" s="622" t="s">
        <v>364</v>
      </c>
      <c r="CG48" s="623"/>
      <c r="CH48" s="623"/>
      <c r="CI48" s="623"/>
      <c r="CJ48" s="623"/>
      <c r="CK48" s="623"/>
      <c r="CL48" s="623"/>
      <c r="CM48" s="623"/>
      <c r="CN48" s="623"/>
      <c r="CO48" s="623"/>
      <c r="CP48" s="623"/>
      <c r="CQ48" s="624"/>
      <c r="CR48" s="625" t="s">
        <v>230</v>
      </c>
      <c r="CS48" s="626"/>
      <c r="CT48" s="626"/>
      <c r="CU48" s="626"/>
      <c r="CV48" s="626"/>
      <c r="CW48" s="626"/>
      <c r="CX48" s="626"/>
      <c r="CY48" s="627"/>
      <c r="CZ48" s="630" t="s">
        <v>230</v>
      </c>
      <c r="DA48" s="631"/>
      <c r="DB48" s="631"/>
      <c r="DC48" s="637"/>
      <c r="DD48" s="634" t="s">
        <v>230</v>
      </c>
      <c r="DE48" s="626"/>
      <c r="DF48" s="626"/>
      <c r="DG48" s="626"/>
      <c r="DH48" s="626"/>
      <c r="DI48" s="626"/>
      <c r="DJ48" s="626"/>
      <c r="DK48" s="627"/>
      <c r="DL48" s="708"/>
      <c r="DM48" s="709"/>
      <c r="DN48" s="709"/>
      <c r="DO48" s="709"/>
      <c r="DP48" s="709"/>
      <c r="DQ48" s="709"/>
      <c r="DR48" s="709"/>
      <c r="DS48" s="709"/>
      <c r="DT48" s="709"/>
      <c r="DU48" s="709"/>
      <c r="DV48" s="710"/>
      <c r="DW48" s="699"/>
      <c r="DX48" s="700"/>
      <c r="DY48" s="700"/>
      <c r="DZ48" s="700"/>
      <c r="EA48" s="700"/>
      <c r="EB48" s="700"/>
      <c r="EC48" s="701"/>
    </row>
    <row r="49" spans="2:133" ht="11.25" customHeight="1" x14ac:dyDescent="0.15">
      <c r="B49" s="225"/>
      <c r="CD49" s="646" t="s">
        <v>365</v>
      </c>
      <c r="CE49" s="647"/>
      <c r="CF49" s="647"/>
      <c r="CG49" s="647"/>
      <c r="CH49" s="647"/>
      <c r="CI49" s="647"/>
      <c r="CJ49" s="647"/>
      <c r="CK49" s="647"/>
      <c r="CL49" s="647"/>
      <c r="CM49" s="647"/>
      <c r="CN49" s="647"/>
      <c r="CO49" s="647"/>
      <c r="CP49" s="647"/>
      <c r="CQ49" s="648"/>
      <c r="CR49" s="697">
        <v>10065993</v>
      </c>
      <c r="CS49" s="684"/>
      <c r="CT49" s="684"/>
      <c r="CU49" s="684"/>
      <c r="CV49" s="684"/>
      <c r="CW49" s="684"/>
      <c r="CX49" s="684"/>
      <c r="CY49" s="713"/>
      <c r="CZ49" s="705">
        <v>100</v>
      </c>
      <c r="DA49" s="714"/>
      <c r="DB49" s="714"/>
      <c r="DC49" s="715"/>
      <c r="DD49" s="716">
        <v>7455273</v>
      </c>
      <c r="DE49" s="684"/>
      <c r="DF49" s="684"/>
      <c r="DG49" s="684"/>
      <c r="DH49" s="684"/>
      <c r="DI49" s="684"/>
      <c r="DJ49" s="684"/>
      <c r="DK49" s="713"/>
      <c r="DL49" s="717"/>
      <c r="DM49" s="718"/>
      <c r="DN49" s="718"/>
      <c r="DO49" s="718"/>
      <c r="DP49" s="718"/>
      <c r="DQ49" s="718"/>
      <c r="DR49" s="718"/>
      <c r="DS49" s="718"/>
      <c r="DT49" s="718"/>
      <c r="DU49" s="718"/>
      <c r="DV49" s="719"/>
      <c r="DW49" s="720"/>
      <c r="DX49" s="721"/>
      <c r="DY49" s="721"/>
      <c r="DZ49" s="721"/>
      <c r="EA49" s="721"/>
      <c r="EB49" s="721"/>
      <c r="EC49" s="722"/>
    </row>
  </sheetData>
  <sheetProtection algorithmName="SHA-512" hashValue="EYVF7YFqU/VvrWOnSxdYBxTX02YIIrDOY4g1al14b7LMjvt97dPkCo+a4F1ir0eVCx5pQDkUSvuo8NpW79qJTA==" saltValue="xTWVK1Zd1RWzOYxure/xZ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3" t="s">
        <v>366</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4" t="s">
        <v>367</v>
      </c>
      <c r="DK2" s="725"/>
      <c r="DL2" s="725"/>
      <c r="DM2" s="725"/>
      <c r="DN2" s="725"/>
      <c r="DO2" s="726"/>
      <c r="DP2" s="228"/>
      <c r="DQ2" s="724" t="s">
        <v>368</v>
      </c>
      <c r="DR2" s="725"/>
      <c r="DS2" s="725"/>
      <c r="DT2" s="725"/>
      <c r="DU2" s="725"/>
      <c r="DV2" s="725"/>
      <c r="DW2" s="725"/>
      <c r="DX2" s="725"/>
      <c r="DY2" s="725"/>
      <c r="DZ2" s="72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7" t="s">
        <v>369</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232"/>
      <c r="BA4" s="232"/>
      <c r="BB4" s="232"/>
      <c r="BC4" s="232"/>
      <c r="BD4" s="232"/>
      <c r="BE4" s="233"/>
      <c r="BF4" s="233"/>
      <c r="BG4" s="233"/>
      <c r="BH4" s="233"/>
      <c r="BI4" s="233"/>
      <c r="BJ4" s="233"/>
      <c r="BK4" s="233"/>
      <c r="BL4" s="233"/>
      <c r="BM4" s="233"/>
      <c r="BN4" s="233"/>
      <c r="BO4" s="233"/>
      <c r="BP4" s="233"/>
      <c r="BQ4" s="728" t="s">
        <v>370</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4"/>
    </row>
    <row r="5" spans="1:131" s="235" customFormat="1" ht="26.25" customHeight="1" x14ac:dyDescent="0.15">
      <c r="A5" s="729" t="s">
        <v>371</v>
      </c>
      <c r="B5" s="730"/>
      <c r="C5" s="730"/>
      <c r="D5" s="730"/>
      <c r="E5" s="730"/>
      <c r="F5" s="730"/>
      <c r="G5" s="730"/>
      <c r="H5" s="730"/>
      <c r="I5" s="730"/>
      <c r="J5" s="730"/>
      <c r="K5" s="730"/>
      <c r="L5" s="730"/>
      <c r="M5" s="730"/>
      <c r="N5" s="730"/>
      <c r="O5" s="730"/>
      <c r="P5" s="731"/>
      <c r="Q5" s="735" t="s">
        <v>372</v>
      </c>
      <c r="R5" s="736"/>
      <c r="S5" s="736"/>
      <c r="T5" s="736"/>
      <c r="U5" s="737"/>
      <c r="V5" s="735" t="s">
        <v>373</v>
      </c>
      <c r="W5" s="736"/>
      <c r="X5" s="736"/>
      <c r="Y5" s="736"/>
      <c r="Z5" s="737"/>
      <c r="AA5" s="735" t="s">
        <v>374</v>
      </c>
      <c r="AB5" s="736"/>
      <c r="AC5" s="736"/>
      <c r="AD5" s="736"/>
      <c r="AE5" s="736"/>
      <c r="AF5" s="741" t="s">
        <v>375</v>
      </c>
      <c r="AG5" s="736"/>
      <c r="AH5" s="736"/>
      <c r="AI5" s="736"/>
      <c r="AJ5" s="742"/>
      <c r="AK5" s="736" t="s">
        <v>376</v>
      </c>
      <c r="AL5" s="736"/>
      <c r="AM5" s="736"/>
      <c r="AN5" s="736"/>
      <c r="AO5" s="737"/>
      <c r="AP5" s="735" t="s">
        <v>377</v>
      </c>
      <c r="AQ5" s="736"/>
      <c r="AR5" s="736"/>
      <c r="AS5" s="736"/>
      <c r="AT5" s="737"/>
      <c r="AU5" s="735" t="s">
        <v>378</v>
      </c>
      <c r="AV5" s="736"/>
      <c r="AW5" s="736"/>
      <c r="AX5" s="736"/>
      <c r="AY5" s="742"/>
      <c r="AZ5" s="232"/>
      <c r="BA5" s="232"/>
      <c r="BB5" s="232"/>
      <c r="BC5" s="232"/>
      <c r="BD5" s="232"/>
      <c r="BE5" s="233"/>
      <c r="BF5" s="233"/>
      <c r="BG5" s="233"/>
      <c r="BH5" s="233"/>
      <c r="BI5" s="233"/>
      <c r="BJ5" s="233"/>
      <c r="BK5" s="233"/>
      <c r="BL5" s="233"/>
      <c r="BM5" s="233"/>
      <c r="BN5" s="233"/>
      <c r="BO5" s="233"/>
      <c r="BP5" s="233"/>
      <c r="BQ5" s="729" t="s">
        <v>379</v>
      </c>
      <c r="BR5" s="730"/>
      <c r="BS5" s="730"/>
      <c r="BT5" s="730"/>
      <c r="BU5" s="730"/>
      <c r="BV5" s="730"/>
      <c r="BW5" s="730"/>
      <c r="BX5" s="730"/>
      <c r="BY5" s="730"/>
      <c r="BZ5" s="730"/>
      <c r="CA5" s="730"/>
      <c r="CB5" s="730"/>
      <c r="CC5" s="730"/>
      <c r="CD5" s="730"/>
      <c r="CE5" s="730"/>
      <c r="CF5" s="730"/>
      <c r="CG5" s="731"/>
      <c r="CH5" s="735" t="s">
        <v>380</v>
      </c>
      <c r="CI5" s="736"/>
      <c r="CJ5" s="736"/>
      <c r="CK5" s="736"/>
      <c r="CL5" s="737"/>
      <c r="CM5" s="735" t="s">
        <v>381</v>
      </c>
      <c r="CN5" s="736"/>
      <c r="CO5" s="736"/>
      <c r="CP5" s="736"/>
      <c r="CQ5" s="737"/>
      <c r="CR5" s="735" t="s">
        <v>382</v>
      </c>
      <c r="CS5" s="736"/>
      <c r="CT5" s="736"/>
      <c r="CU5" s="736"/>
      <c r="CV5" s="737"/>
      <c r="CW5" s="735" t="s">
        <v>383</v>
      </c>
      <c r="CX5" s="736"/>
      <c r="CY5" s="736"/>
      <c r="CZ5" s="736"/>
      <c r="DA5" s="737"/>
      <c r="DB5" s="735" t="s">
        <v>384</v>
      </c>
      <c r="DC5" s="736"/>
      <c r="DD5" s="736"/>
      <c r="DE5" s="736"/>
      <c r="DF5" s="737"/>
      <c r="DG5" s="767" t="s">
        <v>385</v>
      </c>
      <c r="DH5" s="768"/>
      <c r="DI5" s="768"/>
      <c r="DJ5" s="768"/>
      <c r="DK5" s="769"/>
      <c r="DL5" s="767" t="s">
        <v>386</v>
      </c>
      <c r="DM5" s="768"/>
      <c r="DN5" s="768"/>
      <c r="DO5" s="768"/>
      <c r="DP5" s="769"/>
      <c r="DQ5" s="735" t="s">
        <v>387</v>
      </c>
      <c r="DR5" s="736"/>
      <c r="DS5" s="736"/>
      <c r="DT5" s="736"/>
      <c r="DU5" s="737"/>
      <c r="DV5" s="735" t="s">
        <v>378</v>
      </c>
      <c r="DW5" s="736"/>
      <c r="DX5" s="736"/>
      <c r="DY5" s="736"/>
      <c r="DZ5" s="742"/>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38"/>
      <c r="R6" s="739"/>
      <c r="S6" s="739"/>
      <c r="T6" s="739"/>
      <c r="U6" s="740"/>
      <c r="V6" s="738"/>
      <c r="W6" s="739"/>
      <c r="X6" s="739"/>
      <c r="Y6" s="739"/>
      <c r="Z6" s="740"/>
      <c r="AA6" s="738"/>
      <c r="AB6" s="739"/>
      <c r="AC6" s="739"/>
      <c r="AD6" s="739"/>
      <c r="AE6" s="739"/>
      <c r="AF6" s="743"/>
      <c r="AG6" s="739"/>
      <c r="AH6" s="739"/>
      <c r="AI6" s="739"/>
      <c r="AJ6" s="744"/>
      <c r="AK6" s="739"/>
      <c r="AL6" s="739"/>
      <c r="AM6" s="739"/>
      <c r="AN6" s="739"/>
      <c r="AO6" s="740"/>
      <c r="AP6" s="738"/>
      <c r="AQ6" s="739"/>
      <c r="AR6" s="739"/>
      <c r="AS6" s="739"/>
      <c r="AT6" s="740"/>
      <c r="AU6" s="738"/>
      <c r="AV6" s="739"/>
      <c r="AW6" s="739"/>
      <c r="AX6" s="739"/>
      <c r="AY6" s="744"/>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70"/>
      <c r="DH6" s="771"/>
      <c r="DI6" s="771"/>
      <c r="DJ6" s="771"/>
      <c r="DK6" s="772"/>
      <c r="DL6" s="770"/>
      <c r="DM6" s="771"/>
      <c r="DN6" s="771"/>
      <c r="DO6" s="771"/>
      <c r="DP6" s="772"/>
      <c r="DQ6" s="738"/>
      <c r="DR6" s="739"/>
      <c r="DS6" s="739"/>
      <c r="DT6" s="739"/>
      <c r="DU6" s="740"/>
      <c r="DV6" s="738"/>
      <c r="DW6" s="739"/>
      <c r="DX6" s="739"/>
      <c r="DY6" s="739"/>
      <c r="DZ6" s="744"/>
      <c r="EA6" s="234"/>
    </row>
    <row r="7" spans="1:131" s="235" customFormat="1" ht="26.25" customHeight="1" thickTop="1" x14ac:dyDescent="0.15">
      <c r="A7" s="236">
        <v>1</v>
      </c>
      <c r="B7" s="751" t="s">
        <v>388</v>
      </c>
      <c r="C7" s="752"/>
      <c r="D7" s="752"/>
      <c r="E7" s="752"/>
      <c r="F7" s="752"/>
      <c r="G7" s="752"/>
      <c r="H7" s="752"/>
      <c r="I7" s="752"/>
      <c r="J7" s="752"/>
      <c r="K7" s="752"/>
      <c r="L7" s="752"/>
      <c r="M7" s="752"/>
      <c r="N7" s="752"/>
      <c r="O7" s="752"/>
      <c r="P7" s="753"/>
      <c r="Q7" s="754">
        <v>10547</v>
      </c>
      <c r="R7" s="755"/>
      <c r="S7" s="755"/>
      <c r="T7" s="755"/>
      <c r="U7" s="755"/>
      <c r="V7" s="755">
        <v>10066</v>
      </c>
      <c r="W7" s="755"/>
      <c r="X7" s="755"/>
      <c r="Y7" s="755"/>
      <c r="Z7" s="755"/>
      <c r="AA7" s="755">
        <v>481</v>
      </c>
      <c r="AB7" s="755"/>
      <c r="AC7" s="755"/>
      <c r="AD7" s="755"/>
      <c r="AE7" s="756"/>
      <c r="AF7" s="757">
        <v>451</v>
      </c>
      <c r="AG7" s="758"/>
      <c r="AH7" s="758"/>
      <c r="AI7" s="758"/>
      <c r="AJ7" s="759"/>
      <c r="AK7" s="760">
        <v>313</v>
      </c>
      <c r="AL7" s="761"/>
      <c r="AM7" s="761"/>
      <c r="AN7" s="761"/>
      <c r="AO7" s="761"/>
      <c r="AP7" s="761">
        <v>8239</v>
      </c>
      <c r="AQ7" s="761"/>
      <c r="AR7" s="761"/>
      <c r="AS7" s="761"/>
      <c r="AT7" s="761"/>
      <c r="AU7" s="762"/>
      <c r="AV7" s="762"/>
      <c r="AW7" s="762"/>
      <c r="AX7" s="762"/>
      <c r="AY7" s="763"/>
      <c r="AZ7" s="232"/>
      <c r="BA7" s="232"/>
      <c r="BB7" s="232"/>
      <c r="BC7" s="232"/>
      <c r="BD7" s="232"/>
      <c r="BE7" s="233"/>
      <c r="BF7" s="233"/>
      <c r="BG7" s="233"/>
      <c r="BH7" s="233"/>
      <c r="BI7" s="233"/>
      <c r="BJ7" s="233"/>
      <c r="BK7" s="233"/>
      <c r="BL7" s="233"/>
      <c r="BM7" s="233"/>
      <c r="BN7" s="233"/>
      <c r="BO7" s="233"/>
      <c r="BP7" s="233"/>
      <c r="BQ7" s="236">
        <v>1</v>
      </c>
      <c r="BR7" s="237"/>
      <c r="BS7" s="764" t="s">
        <v>584</v>
      </c>
      <c r="BT7" s="765"/>
      <c r="BU7" s="765"/>
      <c r="BV7" s="765"/>
      <c r="BW7" s="765"/>
      <c r="BX7" s="765"/>
      <c r="BY7" s="765"/>
      <c r="BZ7" s="765"/>
      <c r="CA7" s="765"/>
      <c r="CB7" s="765"/>
      <c r="CC7" s="765"/>
      <c r="CD7" s="765"/>
      <c r="CE7" s="765"/>
      <c r="CF7" s="765"/>
      <c r="CG7" s="766"/>
      <c r="CH7" s="745">
        <v>1</v>
      </c>
      <c r="CI7" s="746"/>
      <c r="CJ7" s="746"/>
      <c r="CK7" s="746"/>
      <c r="CL7" s="747"/>
      <c r="CM7" s="745">
        <v>24</v>
      </c>
      <c r="CN7" s="746"/>
      <c r="CO7" s="746"/>
      <c r="CP7" s="746"/>
      <c r="CQ7" s="747"/>
      <c r="CR7" s="745">
        <v>2</v>
      </c>
      <c r="CS7" s="746"/>
      <c r="CT7" s="746"/>
      <c r="CU7" s="746"/>
      <c r="CV7" s="747"/>
      <c r="CW7" s="745" t="s">
        <v>519</v>
      </c>
      <c r="CX7" s="746"/>
      <c r="CY7" s="746"/>
      <c r="CZ7" s="746"/>
      <c r="DA7" s="747"/>
      <c r="DB7" s="745" t="s">
        <v>519</v>
      </c>
      <c r="DC7" s="746"/>
      <c r="DD7" s="746"/>
      <c r="DE7" s="746"/>
      <c r="DF7" s="747"/>
      <c r="DG7" s="745" t="s">
        <v>519</v>
      </c>
      <c r="DH7" s="746"/>
      <c r="DI7" s="746"/>
      <c r="DJ7" s="746"/>
      <c r="DK7" s="747"/>
      <c r="DL7" s="745" t="s">
        <v>519</v>
      </c>
      <c r="DM7" s="746"/>
      <c r="DN7" s="746"/>
      <c r="DO7" s="746"/>
      <c r="DP7" s="747"/>
      <c r="DQ7" s="745" t="s">
        <v>519</v>
      </c>
      <c r="DR7" s="746"/>
      <c r="DS7" s="746"/>
      <c r="DT7" s="746"/>
      <c r="DU7" s="747"/>
      <c r="DV7" s="748"/>
      <c r="DW7" s="749"/>
      <c r="DX7" s="749"/>
      <c r="DY7" s="749"/>
      <c r="DZ7" s="750"/>
      <c r="EA7" s="234"/>
    </row>
    <row r="8" spans="1:131" s="235" customFormat="1" ht="26.25" customHeight="1" x14ac:dyDescent="0.15">
      <c r="A8" s="238">
        <v>2</v>
      </c>
      <c r="B8" s="786"/>
      <c r="C8" s="787"/>
      <c r="D8" s="787"/>
      <c r="E8" s="787"/>
      <c r="F8" s="787"/>
      <c r="G8" s="787"/>
      <c r="H8" s="787"/>
      <c r="I8" s="787"/>
      <c r="J8" s="787"/>
      <c r="K8" s="787"/>
      <c r="L8" s="787"/>
      <c r="M8" s="787"/>
      <c r="N8" s="787"/>
      <c r="O8" s="787"/>
      <c r="P8" s="788"/>
      <c r="Q8" s="789"/>
      <c r="R8" s="790"/>
      <c r="S8" s="790"/>
      <c r="T8" s="790"/>
      <c r="U8" s="790"/>
      <c r="V8" s="790"/>
      <c r="W8" s="790"/>
      <c r="X8" s="790"/>
      <c r="Y8" s="790"/>
      <c r="Z8" s="790"/>
      <c r="AA8" s="790"/>
      <c r="AB8" s="790"/>
      <c r="AC8" s="790"/>
      <c r="AD8" s="790"/>
      <c r="AE8" s="791"/>
      <c r="AF8" s="792"/>
      <c r="AG8" s="793"/>
      <c r="AH8" s="793"/>
      <c r="AI8" s="793"/>
      <c r="AJ8" s="794"/>
      <c r="AK8" s="773"/>
      <c r="AL8" s="774"/>
      <c r="AM8" s="774"/>
      <c r="AN8" s="774"/>
      <c r="AO8" s="774"/>
      <c r="AP8" s="774"/>
      <c r="AQ8" s="774"/>
      <c r="AR8" s="774"/>
      <c r="AS8" s="774"/>
      <c r="AT8" s="774"/>
      <c r="AU8" s="775"/>
      <c r="AV8" s="775"/>
      <c r="AW8" s="775"/>
      <c r="AX8" s="775"/>
      <c r="AY8" s="776"/>
      <c r="AZ8" s="232"/>
      <c r="BA8" s="232"/>
      <c r="BB8" s="232"/>
      <c r="BC8" s="232"/>
      <c r="BD8" s="232"/>
      <c r="BE8" s="233"/>
      <c r="BF8" s="233"/>
      <c r="BG8" s="233"/>
      <c r="BH8" s="233"/>
      <c r="BI8" s="233"/>
      <c r="BJ8" s="233"/>
      <c r="BK8" s="233"/>
      <c r="BL8" s="233"/>
      <c r="BM8" s="233"/>
      <c r="BN8" s="233"/>
      <c r="BO8" s="233"/>
      <c r="BP8" s="233"/>
      <c r="BQ8" s="238">
        <v>2</v>
      </c>
      <c r="BR8" s="239"/>
      <c r="BS8" s="777" t="s">
        <v>585</v>
      </c>
      <c r="BT8" s="778"/>
      <c r="BU8" s="778"/>
      <c r="BV8" s="778"/>
      <c r="BW8" s="778"/>
      <c r="BX8" s="778"/>
      <c r="BY8" s="778"/>
      <c r="BZ8" s="778"/>
      <c r="CA8" s="778"/>
      <c r="CB8" s="778"/>
      <c r="CC8" s="778"/>
      <c r="CD8" s="778"/>
      <c r="CE8" s="778"/>
      <c r="CF8" s="778"/>
      <c r="CG8" s="779"/>
      <c r="CH8" s="780">
        <v>-2</v>
      </c>
      <c r="CI8" s="781"/>
      <c r="CJ8" s="781"/>
      <c r="CK8" s="781"/>
      <c r="CL8" s="782"/>
      <c r="CM8" s="780">
        <v>19</v>
      </c>
      <c r="CN8" s="781"/>
      <c r="CO8" s="781"/>
      <c r="CP8" s="781"/>
      <c r="CQ8" s="782"/>
      <c r="CR8" s="780">
        <v>1</v>
      </c>
      <c r="CS8" s="781"/>
      <c r="CT8" s="781"/>
      <c r="CU8" s="781"/>
      <c r="CV8" s="782"/>
      <c r="CW8" s="780" t="s">
        <v>519</v>
      </c>
      <c r="CX8" s="781"/>
      <c r="CY8" s="781"/>
      <c r="CZ8" s="781"/>
      <c r="DA8" s="782"/>
      <c r="DB8" s="780" t="s">
        <v>519</v>
      </c>
      <c r="DC8" s="781"/>
      <c r="DD8" s="781"/>
      <c r="DE8" s="781"/>
      <c r="DF8" s="782"/>
      <c r="DG8" s="780" t="s">
        <v>519</v>
      </c>
      <c r="DH8" s="781"/>
      <c r="DI8" s="781"/>
      <c r="DJ8" s="781"/>
      <c r="DK8" s="782"/>
      <c r="DL8" s="780" t="s">
        <v>519</v>
      </c>
      <c r="DM8" s="781"/>
      <c r="DN8" s="781"/>
      <c r="DO8" s="781"/>
      <c r="DP8" s="782"/>
      <c r="DQ8" s="780" t="s">
        <v>519</v>
      </c>
      <c r="DR8" s="781"/>
      <c r="DS8" s="781"/>
      <c r="DT8" s="781"/>
      <c r="DU8" s="782"/>
      <c r="DV8" s="783"/>
      <c r="DW8" s="784"/>
      <c r="DX8" s="784"/>
      <c r="DY8" s="784"/>
      <c r="DZ8" s="785"/>
      <c r="EA8" s="234"/>
    </row>
    <row r="9" spans="1:131" s="235" customFormat="1" ht="26.25" customHeight="1" x14ac:dyDescent="0.15">
      <c r="A9" s="238">
        <v>3</v>
      </c>
      <c r="B9" s="786"/>
      <c r="C9" s="787"/>
      <c r="D9" s="787"/>
      <c r="E9" s="787"/>
      <c r="F9" s="787"/>
      <c r="G9" s="787"/>
      <c r="H9" s="787"/>
      <c r="I9" s="787"/>
      <c r="J9" s="787"/>
      <c r="K9" s="787"/>
      <c r="L9" s="787"/>
      <c r="M9" s="787"/>
      <c r="N9" s="787"/>
      <c r="O9" s="787"/>
      <c r="P9" s="788"/>
      <c r="Q9" s="789"/>
      <c r="R9" s="790"/>
      <c r="S9" s="790"/>
      <c r="T9" s="790"/>
      <c r="U9" s="790"/>
      <c r="V9" s="790"/>
      <c r="W9" s="790"/>
      <c r="X9" s="790"/>
      <c r="Y9" s="790"/>
      <c r="Z9" s="790"/>
      <c r="AA9" s="790"/>
      <c r="AB9" s="790"/>
      <c r="AC9" s="790"/>
      <c r="AD9" s="790"/>
      <c r="AE9" s="791"/>
      <c r="AF9" s="792"/>
      <c r="AG9" s="793"/>
      <c r="AH9" s="793"/>
      <c r="AI9" s="793"/>
      <c r="AJ9" s="794"/>
      <c r="AK9" s="773"/>
      <c r="AL9" s="774"/>
      <c r="AM9" s="774"/>
      <c r="AN9" s="774"/>
      <c r="AO9" s="774"/>
      <c r="AP9" s="774"/>
      <c r="AQ9" s="774"/>
      <c r="AR9" s="774"/>
      <c r="AS9" s="774"/>
      <c r="AT9" s="774"/>
      <c r="AU9" s="775"/>
      <c r="AV9" s="775"/>
      <c r="AW9" s="775"/>
      <c r="AX9" s="775"/>
      <c r="AY9" s="776"/>
      <c r="AZ9" s="232"/>
      <c r="BA9" s="232"/>
      <c r="BB9" s="232"/>
      <c r="BC9" s="232"/>
      <c r="BD9" s="232"/>
      <c r="BE9" s="233"/>
      <c r="BF9" s="233"/>
      <c r="BG9" s="233"/>
      <c r="BH9" s="233"/>
      <c r="BI9" s="233"/>
      <c r="BJ9" s="233"/>
      <c r="BK9" s="233"/>
      <c r="BL9" s="233"/>
      <c r="BM9" s="233"/>
      <c r="BN9" s="233"/>
      <c r="BO9" s="233"/>
      <c r="BP9" s="233"/>
      <c r="BQ9" s="238">
        <v>3</v>
      </c>
      <c r="BR9" s="239"/>
      <c r="BS9" s="777"/>
      <c r="BT9" s="778"/>
      <c r="BU9" s="778"/>
      <c r="BV9" s="778"/>
      <c r="BW9" s="778"/>
      <c r="BX9" s="778"/>
      <c r="BY9" s="778"/>
      <c r="BZ9" s="778"/>
      <c r="CA9" s="778"/>
      <c r="CB9" s="778"/>
      <c r="CC9" s="778"/>
      <c r="CD9" s="778"/>
      <c r="CE9" s="778"/>
      <c r="CF9" s="778"/>
      <c r="CG9" s="779"/>
      <c r="CH9" s="780"/>
      <c r="CI9" s="781"/>
      <c r="CJ9" s="781"/>
      <c r="CK9" s="781"/>
      <c r="CL9" s="782"/>
      <c r="CM9" s="780"/>
      <c r="CN9" s="781"/>
      <c r="CO9" s="781"/>
      <c r="CP9" s="781"/>
      <c r="CQ9" s="782"/>
      <c r="CR9" s="780"/>
      <c r="CS9" s="781"/>
      <c r="CT9" s="781"/>
      <c r="CU9" s="781"/>
      <c r="CV9" s="782"/>
      <c r="CW9" s="780"/>
      <c r="CX9" s="781"/>
      <c r="CY9" s="781"/>
      <c r="CZ9" s="781"/>
      <c r="DA9" s="782"/>
      <c r="DB9" s="780"/>
      <c r="DC9" s="781"/>
      <c r="DD9" s="781"/>
      <c r="DE9" s="781"/>
      <c r="DF9" s="782"/>
      <c r="DG9" s="780"/>
      <c r="DH9" s="781"/>
      <c r="DI9" s="781"/>
      <c r="DJ9" s="781"/>
      <c r="DK9" s="782"/>
      <c r="DL9" s="780"/>
      <c r="DM9" s="781"/>
      <c r="DN9" s="781"/>
      <c r="DO9" s="781"/>
      <c r="DP9" s="782"/>
      <c r="DQ9" s="780"/>
      <c r="DR9" s="781"/>
      <c r="DS9" s="781"/>
      <c r="DT9" s="781"/>
      <c r="DU9" s="782"/>
      <c r="DV9" s="777"/>
      <c r="DW9" s="778"/>
      <c r="DX9" s="778"/>
      <c r="DY9" s="778"/>
      <c r="DZ9" s="795"/>
      <c r="EA9" s="234"/>
    </row>
    <row r="10" spans="1:131" s="235" customFormat="1" ht="26.25" customHeight="1" x14ac:dyDescent="0.15">
      <c r="A10" s="238">
        <v>4</v>
      </c>
      <c r="B10" s="786"/>
      <c r="C10" s="787"/>
      <c r="D10" s="787"/>
      <c r="E10" s="787"/>
      <c r="F10" s="787"/>
      <c r="G10" s="787"/>
      <c r="H10" s="787"/>
      <c r="I10" s="787"/>
      <c r="J10" s="787"/>
      <c r="K10" s="787"/>
      <c r="L10" s="787"/>
      <c r="M10" s="787"/>
      <c r="N10" s="787"/>
      <c r="O10" s="787"/>
      <c r="P10" s="788"/>
      <c r="Q10" s="789"/>
      <c r="R10" s="790"/>
      <c r="S10" s="790"/>
      <c r="T10" s="790"/>
      <c r="U10" s="790"/>
      <c r="V10" s="790"/>
      <c r="W10" s="790"/>
      <c r="X10" s="790"/>
      <c r="Y10" s="790"/>
      <c r="Z10" s="790"/>
      <c r="AA10" s="790"/>
      <c r="AB10" s="790"/>
      <c r="AC10" s="790"/>
      <c r="AD10" s="790"/>
      <c r="AE10" s="791"/>
      <c r="AF10" s="792"/>
      <c r="AG10" s="793"/>
      <c r="AH10" s="793"/>
      <c r="AI10" s="793"/>
      <c r="AJ10" s="794"/>
      <c r="AK10" s="773"/>
      <c r="AL10" s="774"/>
      <c r="AM10" s="774"/>
      <c r="AN10" s="774"/>
      <c r="AO10" s="774"/>
      <c r="AP10" s="774"/>
      <c r="AQ10" s="774"/>
      <c r="AR10" s="774"/>
      <c r="AS10" s="774"/>
      <c r="AT10" s="774"/>
      <c r="AU10" s="775"/>
      <c r="AV10" s="775"/>
      <c r="AW10" s="775"/>
      <c r="AX10" s="775"/>
      <c r="AY10" s="776"/>
      <c r="AZ10" s="232"/>
      <c r="BA10" s="232"/>
      <c r="BB10" s="232"/>
      <c r="BC10" s="232"/>
      <c r="BD10" s="232"/>
      <c r="BE10" s="233"/>
      <c r="BF10" s="233"/>
      <c r="BG10" s="233"/>
      <c r="BH10" s="233"/>
      <c r="BI10" s="233"/>
      <c r="BJ10" s="233"/>
      <c r="BK10" s="233"/>
      <c r="BL10" s="233"/>
      <c r="BM10" s="233"/>
      <c r="BN10" s="233"/>
      <c r="BO10" s="233"/>
      <c r="BP10" s="233"/>
      <c r="BQ10" s="238">
        <v>4</v>
      </c>
      <c r="BR10" s="239"/>
      <c r="BS10" s="777"/>
      <c r="BT10" s="778"/>
      <c r="BU10" s="778"/>
      <c r="BV10" s="778"/>
      <c r="BW10" s="778"/>
      <c r="BX10" s="778"/>
      <c r="BY10" s="778"/>
      <c r="BZ10" s="778"/>
      <c r="CA10" s="778"/>
      <c r="CB10" s="778"/>
      <c r="CC10" s="778"/>
      <c r="CD10" s="778"/>
      <c r="CE10" s="778"/>
      <c r="CF10" s="778"/>
      <c r="CG10" s="779"/>
      <c r="CH10" s="780"/>
      <c r="CI10" s="781"/>
      <c r="CJ10" s="781"/>
      <c r="CK10" s="781"/>
      <c r="CL10" s="782"/>
      <c r="CM10" s="780"/>
      <c r="CN10" s="781"/>
      <c r="CO10" s="781"/>
      <c r="CP10" s="781"/>
      <c r="CQ10" s="782"/>
      <c r="CR10" s="780"/>
      <c r="CS10" s="781"/>
      <c r="CT10" s="781"/>
      <c r="CU10" s="781"/>
      <c r="CV10" s="782"/>
      <c r="CW10" s="780"/>
      <c r="CX10" s="781"/>
      <c r="CY10" s="781"/>
      <c r="CZ10" s="781"/>
      <c r="DA10" s="782"/>
      <c r="DB10" s="780"/>
      <c r="DC10" s="781"/>
      <c r="DD10" s="781"/>
      <c r="DE10" s="781"/>
      <c r="DF10" s="782"/>
      <c r="DG10" s="780"/>
      <c r="DH10" s="781"/>
      <c r="DI10" s="781"/>
      <c r="DJ10" s="781"/>
      <c r="DK10" s="782"/>
      <c r="DL10" s="780"/>
      <c r="DM10" s="781"/>
      <c r="DN10" s="781"/>
      <c r="DO10" s="781"/>
      <c r="DP10" s="782"/>
      <c r="DQ10" s="780"/>
      <c r="DR10" s="781"/>
      <c r="DS10" s="781"/>
      <c r="DT10" s="781"/>
      <c r="DU10" s="782"/>
      <c r="DV10" s="777"/>
      <c r="DW10" s="778"/>
      <c r="DX10" s="778"/>
      <c r="DY10" s="778"/>
      <c r="DZ10" s="795"/>
      <c r="EA10" s="234"/>
    </row>
    <row r="11" spans="1:131" s="235" customFormat="1" ht="26.25" customHeight="1" x14ac:dyDescent="0.15">
      <c r="A11" s="238">
        <v>5</v>
      </c>
      <c r="B11" s="786"/>
      <c r="C11" s="787"/>
      <c r="D11" s="787"/>
      <c r="E11" s="787"/>
      <c r="F11" s="787"/>
      <c r="G11" s="787"/>
      <c r="H11" s="787"/>
      <c r="I11" s="787"/>
      <c r="J11" s="787"/>
      <c r="K11" s="787"/>
      <c r="L11" s="787"/>
      <c r="M11" s="787"/>
      <c r="N11" s="787"/>
      <c r="O11" s="787"/>
      <c r="P11" s="788"/>
      <c r="Q11" s="789"/>
      <c r="R11" s="790"/>
      <c r="S11" s="790"/>
      <c r="T11" s="790"/>
      <c r="U11" s="790"/>
      <c r="V11" s="790"/>
      <c r="W11" s="790"/>
      <c r="X11" s="790"/>
      <c r="Y11" s="790"/>
      <c r="Z11" s="790"/>
      <c r="AA11" s="790"/>
      <c r="AB11" s="790"/>
      <c r="AC11" s="790"/>
      <c r="AD11" s="790"/>
      <c r="AE11" s="791"/>
      <c r="AF11" s="792"/>
      <c r="AG11" s="793"/>
      <c r="AH11" s="793"/>
      <c r="AI11" s="793"/>
      <c r="AJ11" s="794"/>
      <c r="AK11" s="773"/>
      <c r="AL11" s="774"/>
      <c r="AM11" s="774"/>
      <c r="AN11" s="774"/>
      <c r="AO11" s="774"/>
      <c r="AP11" s="774"/>
      <c r="AQ11" s="774"/>
      <c r="AR11" s="774"/>
      <c r="AS11" s="774"/>
      <c r="AT11" s="774"/>
      <c r="AU11" s="775"/>
      <c r="AV11" s="775"/>
      <c r="AW11" s="775"/>
      <c r="AX11" s="775"/>
      <c r="AY11" s="776"/>
      <c r="AZ11" s="232"/>
      <c r="BA11" s="232"/>
      <c r="BB11" s="232"/>
      <c r="BC11" s="232"/>
      <c r="BD11" s="232"/>
      <c r="BE11" s="233"/>
      <c r="BF11" s="233"/>
      <c r="BG11" s="233"/>
      <c r="BH11" s="233"/>
      <c r="BI11" s="233"/>
      <c r="BJ11" s="233"/>
      <c r="BK11" s="233"/>
      <c r="BL11" s="233"/>
      <c r="BM11" s="233"/>
      <c r="BN11" s="233"/>
      <c r="BO11" s="233"/>
      <c r="BP11" s="233"/>
      <c r="BQ11" s="238">
        <v>5</v>
      </c>
      <c r="BR11" s="239"/>
      <c r="BS11" s="777"/>
      <c r="BT11" s="778"/>
      <c r="BU11" s="778"/>
      <c r="BV11" s="778"/>
      <c r="BW11" s="778"/>
      <c r="BX11" s="778"/>
      <c r="BY11" s="778"/>
      <c r="BZ11" s="778"/>
      <c r="CA11" s="778"/>
      <c r="CB11" s="778"/>
      <c r="CC11" s="778"/>
      <c r="CD11" s="778"/>
      <c r="CE11" s="778"/>
      <c r="CF11" s="778"/>
      <c r="CG11" s="779"/>
      <c r="CH11" s="780"/>
      <c r="CI11" s="781"/>
      <c r="CJ11" s="781"/>
      <c r="CK11" s="781"/>
      <c r="CL11" s="782"/>
      <c r="CM11" s="780"/>
      <c r="CN11" s="781"/>
      <c r="CO11" s="781"/>
      <c r="CP11" s="781"/>
      <c r="CQ11" s="782"/>
      <c r="CR11" s="780"/>
      <c r="CS11" s="781"/>
      <c r="CT11" s="781"/>
      <c r="CU11" s="781"/>
      <c r="CV11" s="782"/>
      <c r="CW11" s="780"/>
      <c r="CX11" s="781"/>
      <c r="CY11" s="781"/>
      <c r="CZ11" s="781"/>
      <c r="DA11" s="782"/>
      <c r="DB11" s="780"/>
      <c r="DC11" s="781"/>
      <c r="DD11" s="781"/>
      <c r="DE11" s="781"/>
      <c r="DF11" s="782"/>
      <c r="DG11" s="780"/>
      <c r="DH11" s="781"/>
      <c r="DI11" s="781"/>
      <c r="DJ11" s="781"/>
      <c r="DK11" s="782"/>
      <c r="DL11" s="780"/>
      <c r="DM11" s="781"/>
      <c r="DN11" s="781"/>
      <c r="DO11" s="781"/>
      <c r="DP11" s="782"/>
      <c r="DQ11" s="780"/>
      <c r="DR11" s="781"/>
      <c r="DS11" s="781"/>
      <c r="DT11" s="781"/>
      <c r="DU11" s="782"/>
      <c r="DV11" s="777"/>
      <c r="DW11" s="778"/>
      <c r="DX11" s="778"/>
      <c r="DY11" s="778"/>
      <c r="DZ11" s="795"/>
      <c r="EA11" s="234"/>
    </row>
    <row r="12" spans="1:131" s="235" customFormat="1" ht="26.25" customHeight="1" x14ac:dyDescent="0.15">
      <c r="A12" s="238">
        <v>6</v>
      </c>
      <c r="B12" s="786"/>
      <c r="C12" s="787"/>
      <c r="D12" s="787"/>
      <c r="E12" s="787"/>
      <c r="F12" s="787"/>
      <c r="G12" s="787"/>
      <c r="H12" s="787"/>
      <c r="I12" s="787"/>
      <c r="J12" s="787"/>
      <c r="K12" s="787"/>
      <c r="L12" s="787"/>
      <c r="M12" s="787"/>
      <c r="N12" s="787"/>
      <c r="O12" s="787"/>
      <c r="P12" s="788"/>
      <c r="Q12" s="789"/>
      <c r="R12" s="790"/>
      <c r="S12" s="790"/>
      <c r="T12" s="790"/>
      <c r="U12" s="790"/>
      <c r="V12" s="790"/>
      <c r="W12" s="790"/>
      <c r="X12" s="790"/>
      <c r="Y12" s="790"/>
      <c r="Z12" s="790"/>
      <c r="AA12" s="790"/>
      <c r="AB12" s="790"/>
      <c r="AC12" s="790"/>
      <c r="AD12" s="790"/>
      <c r="AE12" s="791"/>
      <c r="AF12" s="792"/>
      <c r="AG12" s="793"/>
      <c r="AH12" s="793"/>
      <c r="AI12" s="793"/>
      <c r="AJ12" s="794"/>
      <c r="AK12" s="773"/>
      <c r="AL12" s="774"/>
      <c r="AM12" s="774"/>
      <c r="AN12" s="774"/>
      <c r="AO12" s="774"/>
      <c r="AP12" s="774"/>
      <c r="AQ12" s="774"/>
      <c r="AR12" s="774"/>
      <c r="AS12" s="774"/>
      <c r="AT12" s="774"/>
      <c r="AU12" s="775"/>
      <c r="AV12" s="775"/>
      <c r="AW12" s="775"/>
      <c r="AX12" s="775"/>
      <c r="AY12" s="776"/>
      <c r="AZ12" s="232"/>
      <c r="BA12" s="232"/>
      <c r="BB12" s="232"/>
      <c r="BC12" s="232"/>
      <c r="BD12" s="232"/>
      <c r="BE12" s="233"/>
      <c r="BF12" s="233"/>
      <c r="BG12" s="233"/>
      <c r="BH12" s="233"/>
      <c r="BI12" s="233"/>
      <c r="BJ12" s="233"/>
      <c r="BK12" s="233"/>
      <c r="BL12" s="233"/>
      <c r="BM12" s="233"/>
      <c r="BN12" s="233"/>
      <c r="BO12" s="233"/>
      <c r="BP12" s="233"/>
      <c r="BQ12" s="238">
        <v>6</v>
      </c>
      <c r="BR12" s="239"/>
      <c r="BS12" s="777"/>
      <c r="BT12" s="778"/>
      <c r="BU12" s="778"/>
      <c r="BV12" s="778"/>
      <c r="BW12" s="778"/>
      <c r="BX12" s="778"/>
      <c r="BY12" s="778"/>
      <c r="BZ12" s="778"/>
      <c r="CA12" s="778"/>
      <c r="CB12" s="778"/>
      <c r="CC12" s="778"/>
      <c r="CD12" s="778"/>
      <c r="CE12" s="778"/>
      <c r="CF12" s="778"/>
      <c r="CG12" s="779"/>
      <c r="CH12" s="780"/>
      <c r="CI12" s="781"/>
      <c r="CJ12" s="781"/>
      <c r="CK12" s="781"/>
      <c r="CL12" s="782"/>
      <c r="CM12" s="780"/>
      <c r="CN12" s="781"/>
      <c r="CO12" s="781"/>
      <c r="CP12" s="781"/>
      <c r="CQ12" s="782"/>
      <c r="CR12" s="780"/>
      <c r="CS12" s="781"/>
      <c r="CT12" s="781"/>
      <c r="CU12" s="781"/>
      <c r="CV12" s="782"/>
      <c r="CW12" s="780"/>
      <c r="CX12" s="781"/>
      <c r="CY12" s="781"/>
      <c r="CZ12" s="781"/>
      <c r="DA12" s="782"/>
      <c r="DB12" s="780"/>
      <c r="DC12" s="781"/>
      <c r="DD12" s="781"/>
      <c r="DE12" s="781"/>
      <c r="DF12" s="782"/>
      <c r="DG12" s="780"/>
      <c r="DH12" s="781"/>
      <c r="DI12" s="781"/>
      <c r="DJ12" s="781"/>
      <c r="DK12" s="782"/>
      <c r="DL12" s="780"/>
      <c r="DM12" s="781"/>
      <c r="DN12" s="781"/>
      <c r="DO12" s="781"/>
      <c r="DP12" s="782"/>
      <c r="DQ12" s="780"/>
      <c r="DR12" s="781"/>
      <c r="DS12" s="781"/>
      <c r="DT12" s="781"/>
      <c r="DU12" s="782"/>
      <c r="DV12" s="777"/>
      <c r="DW12" s="778"/>
      <c r="DX12" s="778"/>
      <c r="DY12" s="778"/>
      <c r="DZ12" s="795"/>
      <c r="EA12" s="234"/>
    </row>
    <row r="13" spans="1:131" s="235" customFormat="1" ht="26.25" customHeight="1" x14ac:dyDescent="0.15">
      <c r="A13" s="238">
        <v>7</v>
      </c>
      <c r="B13" s="786"/>
      <c r="C13" s="787"/>
      <c r="D13" s="787"/>
      <c r="E13" s="787"/>
      <c r="F13" s="787"/>
      <c r="G13" s="787"/>
      <c r="H13" s="787"/>
      <c r="I13" s="787"/>
      <c r="J13" s="787"/>
      <c r="K13" s="787"/>
      <c r="L13" s="787"/>
      <c r="M13" s="787"/>
      <c r="N13" s="787"/>
      <c r="O13" s="787"/>
      <c r="P13" s="788"/>
      <c r="Q13" s="789"/>
      <c r="R13" s="790"/>
      <c r="S13" s="790"/>
      <c r="T13" s="790"/>
      <c r="U13" s="790"/>
      <c r="V13" s="790"/>
      <c r="W13" s="790"/>
      <c r="X13" s="790"/>
      <c r="Y13" s="790"/>
      <c r="Z13" s="790"/>
      <c r="AA13" s="790"/>
      <c r="AB13" s="790"/>
      <c r="AC13" s="790"/>
      <c r="AD13" s="790"/>
      <c r="AE13" s="791"/>
      <c r="AF13" s="792"/>
      <c r="AG13" s="793"/>
      <c r="AH13" s="793"/>
      <c r="AI13" s="793"/>
      <c r="AJ13" s="794"/>
      <c r="AK13" s="773"/>
      <c r="AL13" s="774"/>
      <c r="AM13" s="774"/>
      <c r="AN13" s="774"/>
      <c r="AO13" s="774"/>
      <c r="AP13" s="774"/>
      <c r="AQ13" s="774"/>
      <c r="AR13" s="774"/>
      <c r="AS13" s="774"/>
      <c r="AT13" s="774"/>
      <c r="AU13" s="775"/>
      <c r="AV13" s="775"/>
      <c r="AW13" s="775"/>
      <c r="AX13" s="775"/>
      <c r="AY13" s="776"/>
      <c r="AZ13" s="232"/>
      <c r="BA13" s="232"/>
      <c r="BB13" s="232"/>
      <c r="BC13" s="232"/>
      <c r="BD13" s="232"/>
      <c r="BE13" s="233"/>
      <c r="BF13" s="233"/>
      <c r="BG13" s="233"/>
      <c r="BH13" s="233"/>
      <c r="BI13" s="233"/>
      <c r="BJ13" s="233"/>
      <c r="BK13" s="233"/>
      <c r="BL13" s="233"/>
      <c r="BM13" s="233"/>
      <c r="BN13" s="233"/>
      <c r="BO13" s="233"/>
      <c r="BP13" s="233"/>
      <c r="BQ13" s="238">
        <v>7</v>
      </c>
      <c r="BR13" s="239"/>
      <c r="BS13" s="777"/>
      <c r="BT13" s="778"/>
      <c r="BU13" s="778"/>
      <c r="BV13" s="778"/>
      <c r="BW13" s="778"/>
      <c r="BX13" s="778"/>
      <c r="BY13" s="778"/>
      <c r="BZ13" s="778"/>
      <c r="CA13" s="778"/>
      <c r="CB13" s="778"/>
      <c r="CC13" s="778"/>
      <c r="CD13" s="778"/>
      <c r="CE13" s="778"/>
      <c r="CF13" s="778"/>
      <c r="CG13" s="779"/>
      <c r="CH13" s="780"/>
      <c r="CI13" s="781"/>
      <c r="CJ13" s="781"/>
      <c r="CK13" s="781"/>
      <c r="CL13" s="782"/>
      <c r="CM13" s="780"/>
      <c r="CN13" s="781"/>
      <c r="CO13" s="781"/>
      <c r="CP13" s="781"/>
      <c r="CQ13" s="782"/>
      <c r="CR13" s="780"/>
      <c r="CS13" s="781"/>
      <c r="CT13" s="781"/>
      <c r="CU13" s="781"/>
      <c r="CV13" s="782"/>
      <c r="CW13" s="780"/>
      <c r="CX13" s="781"/>
      <c r="CY13" s="781"/>
      <c r="CZ13" s="781"/>
      <c r="DA13" s="782"/>
      <c r="DB13" s="780"/>
      <c r="DC13" s="781"/>
      <c r="DD13" s="781"/>
      <c r="DE13" s="781"/>
      <c r="DF13" s="782"/>
      <c r="DG13" s="780"/>
      <c r="DH13" s="781"/>
      <c r="DI13" s="781"/>
      <c r="DJ13" s="781"/>
      <c r="DK13" s="782"/>
      <c r="DL13" s="780"/>
      <c r="DM13" s="781"/>
      <c r="DN13" s="781"/>
      <c r="DO13" s="781"/>
      <c r="DP13" s="782"/>
      <c r="DQ13" s="780"/>
      <c r="DR13" s="781"/>
      <c r="DS13" s="781"/>
      <c r="DT13" s="781"/>
      <c r="DU13" s="782"/>
      <c r="DV13" s="777"/>
      <c r="DW13" s="778"/>
      <c r="DX13" s="778"/>
      <c r="DY13" s="778"/>
      <c r="DZ13" s="795"/>
      <c r="EA13" s="234"/>
    </row>
    <row r="14" spans="1:131" s="235" customFormat="1" ht="26.25" customHeight="1" x14ac:dyDescent="0.15">
      <c r="A14" s="238">
        <v>8</v>
      </c>
      <c r="B14" s="786"/>
      <c r="C14" s="787"/>
      <c r="D14" s="787"/>
      <c r="E14" s="787"/>
      <c r="F14" s="787"/>
      <c r="G14" s="787"/>
      <c r="H14" s="787"/>
      <c r="I14" s="787"/>
      <c r="J14" s="787"/>
      <c r="K14" s="787"/>
      <c r="L14" s="787"/>
      <c r="M14" s="787"/>
      <c r="N14" s="787"/>
      <c r="O14" s="787"/>
      <c r="P14" s="788"/>
      <c r="Q14" s="789"/>
      <c r="R14" s="790"/>
      <c r="S14" s="790"/>
      <c r="T14" s="790"/>
      <c r="U14" s="790"/>
      <c r="V14" s="790"/>
      <c r="W14" s="790"/>
      <c r="X14" s="790"/>
      <c r="Y14" s="790"/>
      <c r="Z14" s="790"/>
      <c r="AA14" s="790"/>
      <c r="AB14" s="790"/>
      <c r="AC14" s="790"/>
      <c r="AD14" s="790"/>
      <c r="AE14" s="791"/>
      <c r="AF14" s="792"/>
      <c r="AG14" s="793"/>
      <c r="AH14" s="793"/>
      <c r="AI14" s="793"/>
      <c r="AJ14" s="794"/>
      <c r="AK14" s="773"/>
      <c r="AL14" s="774"/>
      <c r="AM14" s="774"/>
      <c r="AN14" s="774"/>
      <c r="AO14" s="774"/>
      <c r="AP14" s="774"/>
      <c r="AQ14" s="774"/>
      <c r="AR14" s="774"/>
      <c r="AS14" s="774"/>
      <c r="AT14" s="774"/>
      <c r="AU14" s="775"/>
      <c r="AV14" s="775"/>
      <c r="AW14" s="775"/>
      <c r="AX14" s="775"/>
      <c r="AY14" s="776"/>
      <c r="AZ14" s="232"/>
      <c r="BA14" s="232"/>
      <c r="BB14" s="232"/>
      <c r="BC14" s="232"/>
      <c r="BD14" s="232"/>
      <c r="BE14" s="233"/>
      <c r="BF14" s="233"/>
      <c r="BG14" s="233"/>
      <c r="BH14" s="233"/>
      <c r="BI14" s="233"/>
      <c r="BJ14" s="233"/>
      <c r="BK14" s="233"/>
      <c r="BL14" s="233"/>
      <c r="BM14" s="233"/>
      <c r="BN14" s="233"/>
      <c r="BO14" s="233"/>
      <c r="BP14" s="233"/>
      <c r="BQ14" s="238">
        <v>8</v>
      </c>
      <c r="BR14" s="239"/>
      <c r="BS14" s="777"/>
      <c r="BT14" s="778"/>
      <c r="BU14" s="778"/>
      <c r="BV14" s="778"/>
      <c r="BW14" s="778"/>
      <c r="BX14" s="778"/>
      <c r="BY14" s="778"/>
      <c r="BZ14" s="778"/>
      <c r="CA14" s="778"/>
      <c r="CB14" s="778"/>
      <c r="CC14" s="778"/>
      <c r="CD14" s="778"/>
      <c r="CE14" s="778"/>
      <c r="CF14" s="778"/>
      <c r="CG14" s="779"/>
      <c r="CH14" s="780"/>
      <c r="CI14" s="781"/>
      <c r="CJ14" s="781"/>
      <c r="CK14" s="781"/>
      <c r="CL14" s="782"/>
      <c r="CM14" s="780"/>
      <c r="CN14" s="781"/>
      <c r="CO14" s="781"/>
      <c r="CP14" s="781"/>
      <c r="CQ14" s="782"/>
      <c r="CR14" s="780"/>
      <c r="CS14" s="781"/>
      <c r="CT14" s="781"/>
      <c r="CU14" s="781"/>
      <c r="CV14" s="782"/>
      <c r="CW14" s="780"/>
      <c r="CX14" s="781"/>
      <c r="CY14" s="781"/>
      <c r="CZ14" s="781"/>
      <c r="DA14" s="782"/>
      <c r="DB14" s="780"/>
      <c r="DC14" s="781"/>
      <c r="DD14" s="781"/>
      <c r="DE14" s="781"/>
      <c r="DF14" s="782"/>
      <c r="DG14" s="780"/>
      <c r="DH14" s="781"/>
      <c r="DI14" s="781"/>
      <c r="DJ14" s="781"/>
      <c r="DK14" s="782"/>
      <c r="DL14" s="780"/>
      <c r="DM14" s="781"/>
      <c r="DN14" s="781"/>
      <c r="DO14" s="781"/>
      <c r="DP14" s="782"/>
      <c r="DQ14" s="780"/>
      <c r="DR14" s="781"/>
      <c r="DS14" s="781"/>
      <c r="DT14" s="781"/>
      <c r="DU14" s="782"/>
      <c r="DV14" s="777"/>
      <c r="DW14" s="778"/>
      <c r="DX14" s="778"/>
      <c r="DY14" s="778"/>
      <c r="DZ14" s="795"/>
      <c r="EA14" s="234"/>
    </row>
    <row r="15" spans="1:131" s="235" customFormat="1" ht="26.25" customHeight="1" x14ac:dyDescent="0.15">
      <c r="A15" s="238">
        <v>9</v>
      </c>
      <c r="B15" s="786"/>
      <c r="C15" s="787"/>
      <c r="D15" s="787"/>
      <c r="E15" s="787"/>
      <c r="F15" s="787"/>
      <c r="G15" s="787"/>
      <c r="H15" s="787"/>
      <c r="I15" s="787"/>
      <c r="J15" s="787"/>
      <c r="K15" s="787"/>
      <c r="L15" s="787"/>
      <c r="M15" s="787"/>
      <c r="N15" s="787"/>
      <c r="O15" s="787"/>
      <c r="P15" s="788"/>
      <c r="Q15" s="789"/>
      <c r="R15" s="790"/>
      <c r="S15" s="790"/>
      <c r="T15" s="790"/>
      <c r="U15" s="790"/>
      <c r="V15" s="790"/>
      <c r="W15" s="790"/>
      <c r="X15" s="790"/>
      <c r="Y15" s="790"/>
      <c r="Z15" s="790"/>
      <c r="AA15" s="790"/>
      <c r="AB15" s="790"/>
      <c r="AC15" s="790"/>
      <c r="AD15" s="790"/>
      <c r="AE15" s="791"/>
      <c r="AF15" s="792"/>
      <c r="AG15" s="793"/>
      <c r="AH15" s="793"/>
      <c r="AI15" s="793"/>
      <c r="AJ15" s="794"/>
      <c r="AK15" s="773"/>
      <c r="AL15" s="774"/>
      <c r="AM15" s="774"/>
      <c r="AN15" s="774"/>
      <c r="AO15" s="774"/>
      <c r="AP15" s="774"/>
      <c r="AQ15" s="774"/>
      <c r="AR15" s="774"/>
      <c r="AS15" s="774"/>
      <c r="AT15" s="774"/>
      <c r="AU15" s="775"/>
      <c r="AV15" s="775"/>
      <c r="AW15" s="775"/>
      <c r="AX15" s="775"/>
      <c r="AY15" s="776"/>
      <c r="AZ15" s="232"/>
      <c r="BA15" s="232"/>
      <c r="BB15" s="232"/>
      <c r="BC15" s="232"/>
      <c r="BD15" s="232"/>
      <c r="BE15" s="233"/>
      <c r="BF15" s="233"/>
      <c r="BG15" s="233"/>
      <c r="BH15" s="233"/>
      <c r="BI15" s="233"/>
      <c r="BJ15" s="233"/>
      <c r="BK15" s="233"/>
      <c r="BL15" s="233"/>
      <c r="BM15" s="233"/>
      <c r="BN15" s="233"/>
      <c r="BO15" s="233"/>
      <c r="BP15" s="233"/>
      <c r="BQ15" s="238">
        <v>9</v>
      </c>
      <c r="BR15" s="239"/>
      <c r="BS15" s="777"/>
      <c r="BT15" s="778"/>
      <c r="BU15" s="778"/>
      <c r="BV15" s="778"/>
      <c r="BW15" s="778"/>
      <c r="BX15" s="778"/>
      <c r="BY15" s="778"/>
      <c r="BZ15" s="778"/>
      <c r="CA15" s="778"/>
      <c r="CB15" s="778"/>
      <c r="CC15" s="778"/>
      <c r="CD15" s="778"/>
      <c r="CE15" s="778"/>
      <c r="CF15" s="778"/>
      <c r="CG15" s="779"/>
      <c r="CH15" s="780"/>
      <c r="CI15" s="781"/>
      <c r="CJ15" s="781"/>
      <c r="CK15" s="781"/>
      <c r="CL15" s="782"/>
      <c r="CM15" s="780"/>
      <c r="CN15" s="781"/>
      <c r="CO15" s="781"/>
      <c r="CP15" s="781"/>
      <c r="CQ15" s="782"/>
      <c r="CR15" s="780"/>
      <c r="CS15" s="781"/>
      <c r="CT15" s="781"/>
      <c r="CU15" s="781"/>
      <c r="CV15" s="782"/>
      <c r="CW15" s="780"/>
      <c r="CX15" s="781"/>
      <c r="CY15" s="781"/>
      <c r="CZ15" s="781"/>
      <c r="DA15" s="782"/>
      <c r="DB15" s="780"/>
      <c r="DC15" s="781"/>
      <c r="DD15" s="781"/>
      <c r="DE15" s="781"/>
      <c r="DF15" s="782"/>
      <c r="DG15" s="780"/>
      <c r="DH15" s="781"/>
      <c r="DI15" s="781"/>
      <c r="DJ15" s="781"/>
      <c r="DK15" s="782"/>
      <c r="DL15" s="780"/>
      <c r="DM15" s="781"/>
      <c r="DN15" s="781"/>
      <c r="DO15" s="781"/>
      <c r="DP15" s="782"/>
      <c r="DQ15" s="780"/>
      <c r="DR15" s="781"/>
      <c r="DS15" s="781"/>
      <c r="DT15" s="781"/>
      <c r="DU15" s="782"/>
      <c r="DV15" s="777"/>
      <c r="DW15" s="778"/>
      <c r="DX15" s="778"/>
      <c r="DY15" s="778"/>
      <c r="DZ15" s="795"/>
      <c r="EA15" s="234"/>
    </row>
    <row r="16" spans="1:131" s="235" customFormat="1" ht="26.25" customHeight="1" x14ac:dyDescent="0.15">
      <c r="A16" s="238">
        <v>10</v>
      </c>
      <c r="B16" s="786"/>
      <c r="C16" s="787"/>
      <c r="D16" s="787"/>
      <c r="E16" s="787"/>
      <c r="F16" s="787"/>
      <c r="G16" s="787"/>
      <c r="H16" s="787"/>
      <c r="I16" s="787"/>
      <c r="J16" s="787"/>
      <c r="K16" s="787"/>
      <c r="L16" s="787"/>
      <c r="M16" s="787"/>
      <c r="N16" s="787"/>
      <c r="O16" s="787"/>
      <c r="P16" s="788"/>
      <c r="Q16" s="789"/>
      <c r="R16" s="790"/>
      <c r="S16" s="790"/>
      <c r="T16" s="790"/>
      <c r="U16" s="790"/>
      <c r="V16" s="790"/>
      <c r="W16" s="790"/>
      <c r="X16" s="790"/>
      <c r="Y16" s="790"/>
      <c r="Z16" s="790"/>
      <c r="AA16" s="790"/>
      <c r="AB16" s="790"/>
      <c r="AC16" s="790"/>
      <c r="AD16" s="790"/>
      <c r="AE16" s="791"/>
      <c r="AF16" s="792"/>
      <c r="AG16" s="793"/>
      <c r="AH16" s="793"/>
      <c r="AI16" s="793"/>
      <c r="AJ16" s="794"/>
      <c r="AK16" s="773"/>
      <c r="AL16" s="774"/>
      <c r="AM16" s="774"/>
      <c r="AN16" s="774"/>
      <c r="AO16" s="774"/>
      <c r="AP16" s="774"/>
      <c r="AQ16" s="774"/>
      <c r="AR16" s="774"/>
      <c r="AS16" s="774"/>
      <c r="AT16" s="774"/>
      <c r="AU16" s="775"/>
      <c r="AV16" s="775"/>
      <c r="AW16" s="775"/>
      <c r="AX16" s="775"/>
      <c r="AY16" s="776"/>
      <c r="AZ16" s="232"/>
      <c r="BA16" s="232"/>
      <c r="BB16" s="232"/>
      <c r="BC16" s="232"/>
      <c r="BD16" s="232"/>
      <c r="BE16" s="233"/>
      <c r="BF16" s="233"/>
      <c r="BG16" s="233"/>
      <c r="BH16" s="233"/>
      <c r="BI16" s="233"/>
      <c r="BJ16" s="233"/>
      <c r="BK16" s="233"/>
      <c r="BL16" s="233"/>
      <c r="BM16" s="233"/>
      <c r="BN16" s="233"/>
      <c r="BO16" s="233"/>
      <c r="BP16" s="233"/>
      <c r="BQ16" s="238">
        <v>10</v>
      </c>
      <c r="BR16" s="239"/>
      <c r="BS16" s="777"/>
      <c r="BT16" s="778"/>
      <c r="BU16" s="778"/>
      <c r="BV16" s="778"/>
      <c r="BW16" s="778"/>
      <c r="BX16" s="778"/>
      <c r="BY16" s="778"/>
      <c r="BZ16" s="778"/>
      <c r="CA16" s="778"/>
      <c r="CB16" s="778"/>
      <c r="CC16" s="778"/>
      <c r="CD16" s="778"/>
      <c r="CE16" s="778"/>
      <c r="CF16" s="778"/>
      <c r="CG16" s="779"/>
      <c r="CH16" s="780"/>
      <c r="CI16" s="781"/>
      <c r="CJ16" s="781"/>
      <c r="CK16" s="781"/>
      <c r="CL16" s="782"/>
      <c r="CM16" s="780"/>
      <c r="CN16" s="781"/>
      <c r="CO16" s="781"/>
      <c r="CP16" s="781"/>
      <c r="CQ16" s="782"/>
      <c r="CR16" s="780"/>
      <c r="CS16" s="781"/>
      <c r="CT16" s="781"/>
      <c r="CU16" s="781"/>
      <c r="CV16" s="782"/>
      <c r="CW16" s="780"/>
      <c r="CX16" s="781"/>
      <c r="CY16" s="781"/>
      <c r="CZ16" s="781"/>
      <c r="DA16" s="782"/>
      <c r="DB16" s="780"/>
      <c r="DC16" s="781"/>
      <c r="DD16" s="781"/>
      <c r="DE16" s="781"/>
      <c r="DF16" s="782"/>
      <c r="DG16" s="780"/>
      <c r="DH16" s="781"/>
      <c r="DI16" s="781"/>
      <c r="DJ16" s="781"/>
      <c r="DK16" s="782"/>
      <c r="DL16" s="780"/>
      <c r="DM16" s="781"/>
      <c r="DN16" s="781"/>
      <c r="DO16" s="781"/>
      <c r="DP16" s="782"/>
      <c r="DQ16" s="780"/>
      <c r="DR16" s="781"/>
      <c r="DS16" s="781"/>
      <c r="DT16" s="781"/>
      <c r="DU16" s="782"/>
      <c r="DV16" s="777"/>
      <c r="DW16" s="778"/>
      <c r="DX16" s="778"/>
      <c r="DY16" s="778"/>
      <c r="DZ16" s="795"/>
      <c r="EA16" s="234"/>
    </row>
    <row r="17" spans="1:131" s="235" customFormat="1" ht="26.25" customHeight="1" x14ac:dyDescent="0.15">
      <c r="A17" s="238">
        <v>11</v>
      </c>
      <c r="B17" s="786"/>
      <c r="C17" s="787"/>
      <c r="D17" s="787"/>
      <c r="E17" s="787"/>
      <c r="F17" s="787"/>
      <c r="G17" s="787"/>
      <c r="H17" s="787"/>
      <c r="I17" s="787"/>
      <c r="J17" s="787"/>
      <c r="K17" s="787"/>
      <c r="L17" s="787"/>
      <c r="M17" s="787"/>
      <c r="N17" s="787"/>
      <c r="O17" s="787"/>
      <c r="P17" s="788"/>
      <c r="Q17" s="789"/>
      <c r="R17" s="790"/>
      <c r="S17" s="790"/>
      <c r="T17" s="790"/>
      <c r="U17" s="790"/>
      <c r="V17" s="790"/>
      <c r="W17" s="790"/>
      <c r="X17" s="790"/>
      <c r="Y17" s="790"/>
      <c r="Z17" s="790"/>
      <c r="AA17" s="790"/>
      <c r="AB17" s="790"/>
      <c r="AC17" s="790"/>
      <c r="AD17" s="790"/>
      <c r="AE17" s="791"/>
      <c r="AF17" s="792"/>
      <c r="AG17" s="793"/>
      <c r="AH17" s="793"/>
      <c r="AI17" s="793"/>
      <c r="AJ17" s="794"/>
      <c r="AK17" s="773"/>
      <c r="AL17" s="774"/>
      <c r="AM17" s="774"/>
      <c r="AN17" s="774"/>
      <c r="AO17" s="774"/>
      <c r="AP17" s="774"/>
      <c r="AQ17" s="774"/>
      <c r="AR17" s="774"/>
      <c r="AS17" s="774"/>
      <c r="AT17" s="774"/>
      <c r="AU17" s="775"/>
      <c r="AV17" s="775"/>
      <c r="AW17" s="775"/>
      <c r="AX17" s="775"/>
      <c r="AY17" s="776"/>
      <c r="AZ17" s="232"/>
      <c r="BA17" s="232"/>
      <c r="BB17" s="232"/>
      <c r="BC17" s="232"/>
      <c r="BD17" s="232"/>
      <c r="BE17" s="233"/>
      <c r="BF17" s="233"/>
      <c r="BG17" s="233"/>
      <c r="BH17" s="233"/>
      <c r="BI17" s="233"/>
      <c r="BJ17" s="233"/>
      <c r="BK17" s="233"/>
      <c r="BL17" s="233"/>
      <c r="BM17" s="233"/>
      <c r="BN17" s="233"/>
      <c r="BO17" s="233"/>
      <c r="BP17" s="233"/>
      <c r="BQ17" s="238">
        <v>11</v>
      </c>
      <c r="BR17" s="239"/>
      <c r="BS17" s="777"/>
      <c r="BT17" s="778"/>
      <c r="BU17" s="778"/>
      <c r="BV17" s="778"/>
      <c r="BW17" s="778"/>
      <c r="BX17" s="778"/>
      <c r="BY17" s="778"/>
      <c r="BZ17" s="778"/>
      <c r="CA17" s="778"/>
      <c r="CB17" s="778"/>
      <c r="CC17" s="778"/>
      <c r="CD17" s="778"/>
      <c r="CE17" s="778"/>
      <c r="CF17" s="778"/>
      <c r="CG17" s="779"/>
      <c r="CH17" s="780"/>
      <c r="CI17" s="781"/>
      <c r="CJ17" s="781"/>
      <c r="CK17" s="781"/>
      <c r="CL17" s="782"/>
      <c r="CM17" s="780"/>
      <c r="CN17" s="781"/>
      <c r="CO17" s="781"/>
      <c r="CP17" s="781"/>
      <c r="CQ17" s="782"/>
      <c r="CR17" s="780"/>
      <c r="CS17" s="781"/>
      <c r="CT17" s="781"/>
      <c r="CU17" s="781"/>
      <c r="CV17" s="782"/>
      <c r="CW17" s="780"/>
      <c r="CX17" s="781"/>
      <c r="CY17" s="781"/>
      <c r="CZ17" s="781"/>
      <c r="DA17" s="782"/>
      <c r="DB17" s="780"/>
      <c r="DC17" s="781"/>
      <c r="DD17" s="781"/>
      <c r="DE17" s="781"/>
      <c r="DF17" s="782"/>
      <c r="DG17" s="780"/>
      <c r="DH17" s="781"/>
      <c r="DI17" s="781"/>
      <c r="DJ17" s="781"/>
      <c r="DK17" s="782"/>
      <c r="DL17" s="780"/>
      <c r="DM17" s="781"/>
      <c r="DN17" s="781"/>
      <c r="DO17" s="781"/>
      <c r="DP17" s="782"/>
      <c r="DQ17" s="780"/>
      <c r="DR17" s="781"/>
      <c r="DS17" s="781"/>
      <c r="DT17" s="781"/>
      <c r="DU17" s="782"/>
      <c r="DV17" s="777"/>
      <c r="DW17" s="778"/>
      <c r="DX17" s="778"/>
      <c r="DY17" s="778"/>
      <c r="DZ17" s="795"/>
      <c r="EA17" s="234"/>
    </row>
    <row r="18" spans="1:131" s="235" customFormat="1" ht="26.25" customHeight="1" x14ac:dyDescent="0.15">
      <c r="A18" s="238">
        <v>12</v>
      </c>
      <c r="B18" s="786"/>
      <c r="C18" s="787"/>
      <c r="D18" s="787"/>
      <c r="E18" s="787"/>
      <c r="F18" s="787"/>
      <c r="G18" s="787"/>
      <c r="H18" s="787"/>
      <c r="I18" s="787"/>
      <c r="J18" s="787"/>
      <c r="K18" s="787"/>
      <c r="L18" s="787"/>
      <c r="M18" s="787"/>
      <c r="N18" s="787"/>
      <c r="O18" s="787"/>
      <c r="P18" s="788"/>
      <c r="Q18" s="789"/>
      <c r="R18" s="790"/>
      <c r="S18" s="790"/>
      <c r="T18" s="790"/>
      <c r="U18" s="790"/>
      <c r="V18" s="790"/>
      <c r="W18" s="790"/>
      <c r="X18" s="790"/>
      <c r="Y18" s="790"/>
      <c r="Z18" s="790"/>
      <c r="AA18" s="790"/>
      <c r="AB18" s="790"/>
      <c r="AC18" s="790"/>
      <c r="AD18" s="790"/>
      <c r="AE18" s="791"/>
      <c r="AF18" s="792"/>
      <c r="AG18" s="793"/>
      <c r="AH18" s="793"/>
      <c r="AI18" s="793"/>
      <c r="AJ18" s="794"/>
      <c r="AK18" s="773"/>
      <c r="AL18" s="774"/>
      <c r="AM18" s="774"/>
      <c r="AN18" s="774"/>
      <c r="AO18" s="774"/>
      <c r="AP18" s="774"/>
      <c r="AQ18" s="774"/>
      <c r="AR18" s="774"/>
      <c r="AS18" s="774"/>
      <c r="AT18" s="774"/>
      <c r="AU18" s="775"/>
      <c r="AV18" s="775"/>
      <c r="AW18" s="775"/>
      <c r="AX18" s="775"/>
      <c r="AY18" s="776"/>
      <c r="AZ18" s="232"/>
      <c r="BA18" s="232"/>
      <c r="BB18" s="232"/>
      <c r="BC18" s="232"/>
      <c r="BD18" s="232"/>
      <c r="BE18" s="233"/>
      <c r="BF18" s="233"/>
      <c r="BG18" s="233"/>
      <c r="BH18" s="233"/>
      <c r="BI18" s="233"/>
      <c r="BJ18" s="233"/>
      <c r="BK18" s="233"/>
      <c r="BL18" s="233"/>
      <c r="BM18" s="233"/>
      <c r="BN18" s="233"/>
      <c r="BO18" s="233"/>
      <c r="BP18" s="233"/>
      <c r="BQ18" s="238">
        <v>12</v>
      </c>
      <c r="BR18" s="239"/>
      <c r="BS18" s="777"/>
      <c r="BT18" s="778"/>
      <c r="BU18" s="778"/>
      <c r="BV18" s="778"/>
      <c r="BW18" s="778"/>
      <c r="BX18" s="778"/>
      <c r="BY18" s="778"/>
      <c r="BZ18" s="778"/>
      <c r="CA18" s="778"/>
      <c r="CB18" s="778"/>
      <c r="CC18" s="778"/>
      <c r="CD18" s="778"/>
      <c r="CE18" s="778"/>
      <c r="CF18" s="778"/>
      <c r="CG18" s="779"/>
      <c r="CH18" s="780"/>
      <c r="CI18" s="781"/>
      <c r="CJ18" s="781"/>
      <c r="CK18" s="781"/>
      <c r="CL18" s="782"/>
      <c r="CM18" s="780"/>
      <c r="CN18" s="781"/>
      <c r="CO18" s="781"/>
      <c r="CP18" s="781"/>
      <c r="CQ18" s="782"/>
      <c r="CR18" s="780"/>
      <c r="CS18" s="781"/>
      <c r="CT18" s="781"/>
      <c r="CU18" s="781"/>
      <c r="CV18" s="782"/>
      <c r="CW18" s="780"/>
      <c r="CX18" s="781"/>
      <c r="CY18" s="781"/>
      <c r="CZ18" s="781"/>
      <c r="DA18" s="782"/>
      <c r="DB18" s="780"/>
      <c r="DC18" s="781"/>
      <c r="DD18" s="781"/>
      <c r="DE18" s="781"/>
      <c r="DF18" s="782"/>
      <c r="DG18" s="780"/>
      <c r="DH18" s="781"/>
      <c r="DI18" s="781"/>
      <c r="DJ18" s="781"/>
      <c r="DK18" s="782"/>
      <c r="DL18" s="780"/>
      <c r="DM18" s="781"/>
      <c r="DN18" s="781"/>
      <c r="DO18" s="781"/>
      <c r="DP18" s="782"/>
      <c r="DQ18" s="780"/>
      <c r="DR18" s="781"/>
      <c r="DS18" s="781"/>
      <c r="DT18" s="781"/>
      <c r="DU18" s="782"/>
      <c r="DV18" s="777"/>
      <c r="DW18" s="778"/>
      <c r="DX18" s="778"/>
      <c r="DY18" s="778"/>
      <c r="DZ18" s="795"/>
      <c r="EA18" s="234"/>
    </row>
    <row r="19" spans="1:131" s="235" customFormat="1" ht="26.25" customHeight="1" x14ac:dyDescent="0.15">
      <c r="A19" s="238">
        <v>13</v>
      </c>
      <c r="B19" s="786"/>
      <c r="C19" s="787"/>
      <c r="D19" s="787"/>
      <c r="E19" s="787"/>
      <c r="F19" s="787"/>
      <c r="G19" s="787"/>
      <c r="H19" s="787"/>
      <c r="I19" s="787"/>
      <c r="J19" s="787"/>
      <c r="K19" s="787"/>
      <c r="L19" s="787"/>
      <c r="M19" s="787"/>
      <c r="N19" s="787"/>
      <c r="O19" s="787"/>
      <c r="P19" s="788"/>
      <c r="Q19" s="789"/>
      <c r="R19" s="790"/>
      <c r="S19" s="790"/>
      <c r="T19" s="790"/>
      <c r="U19" s="790"/>
      <c r="V19" s="790"/>
      <c r="W19" s="790"/>
      <c r="X19" s="790"/>
      <c r="Y19" s="790"/>
      <c r="Z19" s="790"/>
      <c r="AA19" s="790"/>
      <c r="AB19" s="790"/>
      <c r="AC19" s="790"/>
      <c r="AD19" s="790"/>
      <c r="AE19" s="791"/>
      <c r="AF19" s="792"/>
      <c r="AG19" s="793"/>
      <c r="AH19" s="793"/>
      <c r="AI19" s="793"/>
      <c r="AJ19" s="794"/>
      <c r="AK19" s="773"/>
      <c r="AL19" s="774"/>
      <c r="AM19" s="774"/>
      <c r="AN19" s="774"/>
      <c r="AO19" s="774"/>
      <c r="AP19" s="774"/>
      <c r="AQ19" s="774"/>
      <c r="AR19" s="774"/>
      <c r="AS19" s="774"/>
      <c r="AT19" s="774"/>
      <c r="AU19" s="775"/>
      <c r="AV19" s="775"/>
      <c r="AW19" s="775"/>
      <c r="AX19" s="775"/>
      <c r="AY19" s="776"/>
      <c r="AZ19" s="232"/>
      <c r="BA19" s="232"/>
      <c r="BB19" s="232"/>
      <c r="BC19" s="232"/>
      <c r="BD19" s="232"/>
      <c r="BE19" s="233"/>
      <c r="BF19" s="233"/>
      <c r="BG19" s="233"/>
      <c r="BH19" s="233"/>
      <c r="BI19" s="233"/>
      <c r="BJ19" s="233"/>
      <c r="BK19" s="233"/>
      <c r="BL19" s="233"/>
      <c r="BM19" s="233"/>
      <c r="BN19" s="233"/>
      <c r="BO19" s="233"/>
      <c r="BP19" s="233"/>
      <c r="BQ19" s="238">
        <v>13</v>
      </c>
      <c r="BR19" s="239"/>
      <c r="BS19" s="777"/>
      <c r="BT19" s="778"/>
      <c r="BU19" s="778"/>
      <c r="BV19" s="778"/>
      <c r="BW19" s="778"/>
      <c r="BX19" s="778"/>
      <c r="BY19" s="778"/>
      <c r="BZ19" s="778"/>
      <c r="CA19" s="778"/>
      <c r="CB19" s="778"/>
      <c r="CC19" s="778"/>
      <c r="CD19" s="778"/>
      <c r="CE19" s="778"/>
      <c r="CF19" s="778"/>
      <c r="CG19" s="779"/>
      <c r="CH19" s="780"/>
      <c r="CI19" s="781"/>
      <c r="CJ19" s="781"/>
      <c r="CK19" s="781"/>
      <c r="CL19" s="782"/>
      <c r="CM19" s="780"/>
      <c r="CN19" s="781"/>
      <c r="CO19" s="781"/>
      <c r="CP19" s="781"/>
      <c r="CQ19" s="782"/>
      <c r="CR19" s="780"/>
      <c r="CS19" s="781"/>
      <c r="CT19" s="781"/>
      <c r="CU19" s="781"/>
      <c r="CV19" s="782"/>
      <c r="CW19" s="780"/>
      <c r="CX19" s="781"/>
      <c r="CY19" s="781"/>
      <c r="CZ19" s="781"/>
      <c r="DA19" s="782"/>
      <c r="DB19" s="780"/>
      <c r="DC19" s="781"/>
      <c r="DD19" s="781"/>
      <c r="DE19" s="781"/>
      <c r="DF19" s="782"/>
      <c r="DG19" s="780"/>
      <c r="DH19" s="781"/>
      <c r="DI19" s="781"/>
      <c r="DJ19" s="781"/>
      <c r="DK19" s="782"/>
      <c r="DL19" s="780"/>
      <c r="DM19" s="781"/>
      <c r="DN19" s="781"/>
      <c r="DO19" s="781"/>
      <c r="DP19" s="782"/>
      <c r="DQ19" s="780"/>
      <c r="DR19" s="781"/>
      <c r="DS19" s="781"/>
      <c r="DT19" s="781"/>
      <c r="DU19" s="782"/>
      <c r="DV19" s="777"/>
      <c r="DW19" s="778"/>
      <c r="DX19" s="778"/>
      <c r="DY19" s="778"/>
      <c r="DZ19" s="795"/>
      <c r="EA19" s="234"/>
    </row>
    <row r="20" spans="1:131" s="235" customFormat="1" ht="26.25" customHeight="1" x14ac:dyDescent="0.15">
      <c r="A20" s="238">
        <v>14</v>
      </c>
      <c r="B20" s="786"/>
      <c r="C20" s="787"/>
      <c r="D20" s="787"/>
      <c r="E20" s="787"/>
      <c r="F20" s="787"/>
      <c r="G20" s="787"/>
      <c r="H20" s="787"/>
      <c r="I20" s="787"/>
      <c r="J20" s="787"/>
      <c r="K20" s="787"/>
      <c r="L20" s="787"/>
      <c r="M20" s="787"/>
      <c r="N20" s="787"/>
      <c r="O20" s="787"/>
      <c r="P20" s="788"/>
      <c r="Q20" s="789"/>
      <c r="R20" s="790"/>
      <c r="S20" s="790"/>
      <c r="T20" s="790"/>
      <c r="U20" s="790"/>
      <c r="V20" s="790"/>
      <c r="W20" s="790"/>
      <c r="X20" s="790"/>
      <c r="Y20" s="790"/>
      <c r="Z20" s="790"/>
      <c r="AA20" s="790"/>
      <c r="AB20" s="790"/>
      <c r="AC20" s="790"/>
      <c r="AD20" s="790"/>
      <c r="AE20" s="791"/>
      <c r="AF20" s="792"/>
      <c r="AG20" s="793"/>
      <c r="AH20" s="793"/>
      <c r="AI20" s="793"/>
      <c r="AJ20" s="794"/>
      <c r="AK20" s="773"/>
      <c r="AL20" s="774"/>
      <c r="AM20" s="774"/>
      <c r="AN20" s="774"/>
      <c r="AO20" s="774"/>
      <c r="AP20" s="774"/>
      <c r="AQ20" s="774"/>
      <c r="AR20" s="774"/>
      <c r="AS20" s="774"/>
      <c r="AT20" s="774"/>
      <c r="AU20" s="775"/>
      <c r="AV20" s="775"/>
      <c r="AW20" s="775"/>
      <c r="AX20" s="775"/>
      <c r="AY20" s="776"/>
      <c r="AZ20" s="232"/>
      <c r="BA20" s="232"/>
      <c r="BB20" s="232"/>
      <c r="BC20" s="232"/>
      <c r="BD20" s="232"/>
      <c r="BE20" s="233"/>
      <c r="BF20" s="233"/>
      <c r="BG20" s="233"/>
      <c r="BH20" s="233"/>
      <c r="BI20" s="233"/>
      <c r="BJ20" s="233"/>
      <c r="BK20" s="233"/>
      <c r="BL20" s="233"/>
      <c r="BM20" s="233"/>
      <c r="BN20" s="233"/>
      <c r="BO20" s="233"/>
      <c r="BP20" s="233"/>
      <c r="BQ20" s="238">
        <v>14</v>
      </c>
      <c r="BR20" s="239"/>
      <c r="BS20" s="777"/>
      <c r="BT20" s="778"/>
      <c r="BU20" s="778"/>
      <c r="BV20" s="778"/>
      <c r="BW20" s="778"/>
      <c r="BX20" s="778"/>
      <c r="BY20" s="778"/>
      <c r="BZ20" s="778"/>
      <c r="CA20" s="778"/>
      <c r="CB20" s="778"/>
      <c r="CC20" s="778"/>
      <c r="CD20" s="778"/>
      <c r="CE20" s="778"/>
      <c r="CF20" s="778"/>
      <c r="CG20" s="779"/>
      <c r="CH20" s="780"/>
      <c r="CI20" s="781"/>
      <c r="CJ20" s="781"/>
      <c r="CK20" s="781"/>
      <c r="CL20" s="782"/>
      <c r="CM20" s="780"/>
      <c r="CN20" s="781"/>
      <c r="CO20" s="781"/>
      <c r="CP20" s="781"/>
      <c r="CQ20" s="782"/>
      <c r="CR20" s="780"/>
      <c r="CS20" s="781"/>
      <c r="CT20" s="781"/>
      <c r="CU20" s="781"/>
      <c r="CV20" s="782"/>
      <c r="CW20" s="780"/>
      <c r="CX20" s="781"/>
      <c r="CY20" s="781"/>
      <c r="CZ20" s="781"/>
      <c r="DA20" s="782"/>
      <c r="DB20" s="780"/>
      <c r="DC20" s="781"/>
      <c r="DD20" s="781"/>
      <c r="DE20" s="781"/>
      <c r="DF20" s="782"/>
      <c r="DG20" s="780"/>
      <c r="DH20" s="781"/>
      <c r="DI20" s="781"/>
      <c r="DJ20" s="781"/>
      <c r="DK20" s="782"/>
      <c r="DL20" s="780"/>
      <c r="DM20" s="781"/>
      <c r="DN20" s="781"/>
      <c r="DO20" s="781"/>
      <c r="DP20" s="782"/>
      <c r="DQ20" s="780"/>
      <c r="DR20" s="781"/>
      <c r="DS20" s="781"/>
      <c r="DT20" s="781"/>
      <c r="DU20" s="782"/>
      <c r="DV20" s="777"/>
      <c r="DW20" s="778"/>
      <c r="DX20" s="778"/>
      <c r="DY20" s="778"/>
      <c r="DZ20" s="795"/>
      <c r="EA20" s="234"/>
    </row>
    <row r="21" spans="1:131" s="235" customFormat="1" ht="26.25" customHeight="1" thickBot="1" x14ac:dyDescent="0.2">
      <c r="A21" s="238">
        <v>15</v>
      </c>
      <c r="B21" s="786"/>
      <c r="C21" s="787"/>
      <c r="D21" s="787"/>
      <c r="E21" s="787"/>
      <c r="F21" s="787"/>
      <c r="G21" s="787"/>
      <c r="H21" s="787"/>
      <c r="I21" s="787"/>
      <c r="J21" s="787"/>
      <c r="K21" s="787"/>
      <c r="L21" s="787"/>
      <c r="M21" s="787"/>
      <c r="N21" s="787"/>
      <c r="O21" s="787"/>
      <c r="P21" s="788"/>
      <c r="Q21" s="789"/>
      <c r="R21" s="790"/>
      <c r="S21" s="790"/>
      <c r="T21" s="790"/>
      <c r="U21" s="790"/>
      <c r="V21" s="790"/>
      <c r="W21" s="790"/>
      <c r="X21" s="790"/>
      <c r="Y21" s="790"/>
      <c r="Z21" s="790"/>
      <c r="AA21" s="790"/>
      <c r="AB21" s="790"/>
      <c r="AC21" s="790"/>
      <c r="AD21" s="790"/>
      <c r="AE21" s="791"/>
      <c r="AF21" s="792"/>
      <c r="AG21" s="793"/>
      <c r="AH21" s="793"/>
      <c r="AI21" s="793"/>
      <c r="AJ21" s="794"/>
      <c r="AK21" s="773"/>
      <c r="AL21" s="774"/>
      <c r="AM21" s="774"/>
      <c r="AN21" s="774"/>
      <c r="AO21" s="774"/>
      <c r="AP21" s="774"/>
      <c r="AQ21" s="774"/>
      <c r="AR21" s="774"/>
      <c r="AS21" s="774"/>
      <c r="AT21" s="774"/>
      <c r="AU21" s="775"/>
      <c r="AV21" s="775"/>
      <c r="AW21" s="775"/>
      <c r="AX21" s="775"/>
      <c r="AY21" s="776"/>
      <c r="AZ21" s="232"/>
      <c r="BA21" s="232"/>
      <c r="BB21" s="232"/>
      <c r="BC21" s="232"/>
      <c r="BD21" s="232"/>
      <c r="BE21" s="233"/>
      <c r="BF21" s="233"/>
      <c r="BG21" s="233"/>
      <c r="BH21" s="233"/>
      <c r="BI21" s="233"/>
      <c r="BJ21" s="233"/>
      <c r="BK21" s="233"/>
      <c r="BL21" s="233"/>
      <c r="BM21" s="233"/>
      <c r="BN21" s="233"/>
      <c r="BO21" s="233"/>
      <c r="BP21" s="233"/>
      <c r="BQ21" s="238">
        <v>15</v>
      </c>
      <c r="BR21" s="239"/>
      <c r="BS21" s="777"/>
      <c r="BT21" s="778"/>
      <c r="BU21" s="778"/>
      <c r="BV21" s="778"/>
      <c r="BW21" s="778"/>
      <c r="BX21" s="778"/>
      <c r="BY21" s="778"/>
      <c r="BZ21" s="778"/>
      <c r="CA21" s="778"/>
      <c r="CB21" s="778"/>
      <c r="CC21" s="778"/>
      <c r="CD21" s="778"/>
      <c r="CE21" s="778"/>
      <c r="CF21" s="778"/>
      <c r="CG21" s="779"/>
      <c r="CH21" s="780"/>
      <c r="CI21" s="781"/>
      <c r="CJ21" s="781"/>
      <c r="CK21" s="781"/>
      <c r="CL21" s="782"/>
      <c r="CM21" s="780"/>
      <c r="CN21" s="781"/>
      <c r="CO21" s="781"/>
      <c r="CP21" s="781"/>
      <c r="CQ21" s="782"/>
      <c r="CR21" s="780"/>
      <c r="CS21" s="781"/>
      <c r="CT21" s="781"/>
      <c r="CU21" s="781"/>
      <c r="CV21" s="782"/>
      <c r="CW21" s="780"/>
      <c r="CX21" s="781"/>
      <c r="CY21" s="781"/>
      <c r="CZ21" s="781"/>
      <c r="DA21" s="782"/>
      <c r="DB21" s="780"/>
      <c r="DC21" s="781"/>
      <c r="DD21" s="781"/>
      <c r="DE21" s="781"/>
      <c r="DF21" s="782"/>
      <c r="DG21" s="780"/>
      <c r="DH21" s="781"/>
      <c r="DI21" s="781"/>
      <c r="DJ21" s="781"/>
      <c r="DK21" s="782"/>
      <c r="DL21" s="780"/>
      <c r="DM21" s="781"/>
      <c r="DN21" s="781"/>
      <c r="DO21" s="781"/>
      <c r="DP21" s="782"/>
      <c r="DQ21" s="780"/>
      <c r="DR21" s="781"/>
      <c r="DS21" s="781"/>
      <c r="DT21" s="781"/>
      <c r="DU21" s="782"/>
      <c r="DV21" s="777"/>
      <c r="DW21" s="778"/>
      <c r="DX21" s="778"/>
      <c r="DY21" s="778"/>
      <c r="DZ21" s="795"/>
      <c r="EA21" s="234"/>
    </row>
    <row r="22" spans="1:131" s="235" customFormat="1" ht="26.25" customHeight="1" x14ac:dyDescent="0.15">
      <c r="A22" s="238">
        <v>16</v>
      </c>
      <c r="B22" s="786"/>
      <c r="C22" s="787"/>
      <c r="D22" s="787"/>
      <c r="E22" s="787"/>
      <c r="F22" s="787"/>
      <c r="G22" s="787"/>
      <c r="H22" s="787"/>
      <c r="I22" s="787"/>
      <c r="J22" s="787"/>
      <c r="K22" s="787"/>
      <c r="L22" s="787"/>
      <c r="M22" s="787"/>
      <c r="N22" s="787"/>
      <c r="O22" s="787"/>
      <c r="P22" s="788"/>
      <c r="Q22" s="806"/>
      <c r="R22" s="807"/>
      <c r="S22" s="807"/>
      <c r="T22" s="807"/>
      <c r="U22" s="807"/>
      <c r="V22" s="807"/>
      <c r="W22" s="807"/>
      <c r="X22" s="807"/>
      <c r="Y22" s="807"/>
      <c r="Z22" s="807"/>
      <c r="AA22" s="807"/>
      <c r="AB22" s="807"/>
      <c r="AC22" s="807"/>
      <c r="AD22" s="807"/>
      <c r="AE22" s="808"/>
      <c r="AF22" s="792"/>
      <c r="AG22" s="793"/>
      <c r="AH22" s="793"/>
      <c r="AI22" s="793"/>
      <c r="AJ22" s="794"/>
      <c r="AK22" s="809"/>
      <c r="AL22" s="810"/>
      <c r="AM22" s="810"/>
      <c r="AN22" s="810"/>
      <c r="AO22" s="810"/>
      <c r="AP22" s="810"/>
      <c r="AQ22" s="810"/>
      <c r="AR22" s="810"/>
      <c r="AS22" s="810"/>
      <c r="AT22" s="810"/>
      <c r="AU22" s="811"/>
      <c r="AV22" s="811"/>
      <c r="AW22" s="811"/>
      <c r="AX22" s="811"/>
      <c r="AY22" s="812"/>
      <c r="AZ22" s="813" t="s">
        <v>389</v>
      </c>
      <c r="BA22" s="813"/>
      <c r="BB22" s="813"/>
      <c r="BC22" s="813"/>
      <c r="BD22" s="814"/>
      <c r="BE22" s="233"/>
      <c r="BF22" s="233"/>
      <c r="BG22" s="233"/>
      <c r="BH22" s="233"/>
      <c r="BI22" s="233"/>
      <c r="BJ22" s="233"/>
      <c r="BK22" s="233"/>
      <c r="BL22" s="233"/>
      <c r="BM22" s="233"/>
      <c r="BN22" s="233"/>
      <c r="BO22" s="233"/>
      <c r="BP22" s="233"/>
      <c r="BQ22" s="238">
        <v>16</v>
      </c>
      <c r="BR22" s="239"/>
      <c r="BS22" s="777"/>
      <c r="BT22" s="778"/>
      <c r="BU22" s="778"/>
      <c r="BV22" s="778"/>
      <c r="BW22" s="778"/>
      <c r="BX22" s="778"/>
      <c r="BY22" s="778"/>
      <c r="BZ22" s="778"/>
      <c r="CA22" s="778"/>
      <c r="CB22" s="778"/>
      <c r="CC22" s="778"/>
      <c r="CD22" s="778"/>
      <c r="CE22" s="778"/>
      <c r="CF22" s="778"/>
      <c r="CG22" s="779"/>
      <c r="CH22" s="780"/>
      <c r="CI22" s="781"/>
      <c r="CJ22" s="781"/>
      <c r="CK22" s="781"/>
      <c r="CL22" s="782"/>
      <c r="CM22" s="780"/>
      <c r="CN22" s="781"/>
      <c r="CO22" s="781"/>
      <c r="CP22" s="781"/>
      <c r="CQ22" s="782"/>
      <c r="CR22" s="780"/>
      <c r="CS22" s="781"/>
      <c r="CT22" s="781"/>
      <c r="CU22" s="781"/>
      <c r="CV22" s="782"/>
      <c r="CW22" s="780"/>
      <c r="CX22" s="781"/>
      <c r="CY22" s="781"/>
      <c r="CZ22" s="781"/>
      <c r="DA22" s="782"/>
      <c r="DB22" s="780"/>
      <c r="DC22" s="781"/>
      <c r="DD22" s="781"/>
      <c r="DE22" s="781"/>
      <c r="DF22" s="782"/>
      <c r="DG22" s="780"/>
      <c r="DH22" s="781"/>
      <c r="DI22" s="781"/>
      <c r="DJ22" s="781"/>
      <c r="DK22" s="782"/>
      <c r="DL22" s="780"/>
      <c r="DM22" s="781"/>
      <c r="DN22" s="781"/>
      <c r="DO22" s="781"/>
      <c r="DP22" s="782"/>
      <c r="DQ22" s="780"/>
      <c r="DR22" s="781"/>
      <c r="DS22" s="781"/>
      <c r="DT22" s="781"/>
      <c r="DU22" s="782"/>
      <c r="DV22" s="777"/>
      <c r="DW22" s="778"/>
      <c r="DX22" s="778"/>
      <c r="DY22" s="778"/>
      <c r="DZ22" s="795"/>
      <c r="EA22" s="234"/>
    </row>
    <row r="23" spans="1:131" s="235" customFormat="1" ht="26.25" customHeight="1" thickBot="1" x14ac:dyDescent="0.2">
      <c r="A23" s="240" t="s">
        <v>390</v>
      </c>
      <c r="B23" s="796" t="s">
        <v>391</v>
      </c>
      <c r="C23" s="797"/>
      <c r="D23" s="797"/>
      <c r="E23" s="797"/>
      <c r="F23" s="797"/>
      <c r="G23" s="797"/>
      <c r="H23" s="797"/>
      <c r="I23" s="797"/>
      <c r="J23" s="797"/>
      <c r="K23" s="797"/>
      <c r="L23" s="797"/>
      <c r="M23" s="797"/>
      <c r="N23" s="797"/>
      <c r="O23" s="797"/>
      <c r="P23" s="798"/>
      <c r="Q23" s="799">
        <f>Q7</f>
        <v>10547</v>
      </c>
      <c r="R23" s="800"/>
      <c r="S23" s="800"/>
      <c r="T23" s="800"/>
      <c r="U23" s="800"/>
      <c r="V23" s="800">
        <f t="shared" ref="V23" si="0">V7</f>
        <v>10066</v>
      </c>
      <c r="W23" s="800"/>
      <c r="X23" s="800"/>
      <c r="Y23" s="800"/>
      <c r="Z23" s="800"/>
      <c r="AA23" s="800">
        <f t="shared" ref="AA23" si="1">AA7</f>
        <v>481</v>
      </c>
      <c r="AB23" s="800"/>
      <c r="AC23" s="800"/>
      <c r="AD23" s="800"/>
      <c r="AE23" s="801"/>
      <c r="AF23" s="802">
        <v>451</v>
      </c>
      <c r="AG23" s="800"/>
      <c r="AH23" s="800"/>
      <c r="AI23" s="800"/>
      <c r="AJ23" s="803"/>
      <c r="AK23" s="804"/>
      <c r="AL23" s="805"/>
      <c r="AM23" s="805"/>
      <c r="AN23" s="805"/>
      <c r="AO23" s="805"/>
      <c r="AP23" s="800">
        <f>AP7</f>
        <v>8239</v>
      </c>
      <c r="AQ23" s="800"/>
      <c r="AR23" s="800"/>
      <c r="AS23" s="800"/>
      <c r="AT23" s="800"/>
      <c r="AU23" s="816"/>
      <c r="AV23" s="816"/>
      <c r="AW23" s="816"/>
      <c r="AX23" s="816"/>
      <c r="AY23" s="817"/>
      <c r="AZ23" s="818" t="s">
        <v>392</v>
      </c>
      <c r="BA23" s="819"/>
      <c r="BB23" s="819"/>
      <c r="BC23" s="819"/>
      <c r="BD23" s="820"/>
      <c r="BE23" s="233"/>
      <c r="BF23" s="233"/>
      <c r="BG23" s="233"/>
      <c r="BH23" s="233"/>
      <c r="BI23" s="233"/>
      <c r="BJ23" s="233"/>
      <c r="BK23" s="233"/>
      <c r="BL23" s="233"/>
      <c r="BM23" s="233"/>
      <c r="BN23" s="233"/>
      <c r="BO23" s="233"/>
      <c r="BP23" s="233"/>
      <c r="BQ23" s="238">
        <v>17</v>
      </c>
      <c r="BR23" s="239"/>
      <c r="BS23" s="777"/>
      <c r="BT23" s="778"/>
      <c r="BU23" s="778"/>
      <c r="BV23" s="778"/>
      <c r="BW23" s="778"/>
      <c r="BX23" s="778"/>
      <c r="BY23" s="778"/>
      <c r="BZ23" s="778"/>
      <c r="CA23" s="778"/>
      <c r="CB23" s="778"/>
      <c r="CC23" s="778"/>
      <c r="CD23" s="778"/>
      <c r="CE23" s="778"/>
      <c r="CF23" s="778"/>
      <c r="CG23" s="779"/>
      <c r="CH23" s="780"/>
      <c r="CI23" s="781"/>
      <c r="CJ23" s="781"/>
      <c r="CK23" s="781"/>
      <c r="CL23" s="782"/>
      <c r="CM23" s="780"/>
      <c r="CN23" s="781"/>
      <c r="CO23" s="781"/>
      <c r="CP23" s="781"/>
      <c r="CQ23" s="782"/>
      <c r="CR23" s="780"/>
      <c r="CS23" s="781"/>
      <c r="CT23" s="781"/>
      <c r="CU23" s="781"/>
      <c r="CV23" s="782"/>
      <c r="CW23" s="780"/>
      <c r="CX23" s="781"/>
      <c r="CY23" s="781"/>
      <c r="CZ23" s="781"/>
      <c r="DA23" s="782"/>
      <c r="DB23" s="780"/>
      <c r="DC23" s="781"/>
      <c r="DD23" s="781"/>
      <c r="DE23" s="781"/>
      <c r="DF23" s="782"/>
      <c r="DG23" s="780"/>
      <c r="DH23" s="781"/>
      <c r="DI23" s="781"/>
      <c r="DJ23" s="781"/>
      <c r="DK23" s="782"/>
      <c r="DL23" s="780"/>
      <c r="DM23" s="781"/>
      <c r="DN23" s="781"/>
      <c r="DO23" s="781"/>
      <c r="DP23" s="782"/>
      <c r="DQ23" s="780"/>
      <c r="DR23" s="781"/>
      <c r="DS23" s="781"/>
      <c r="DT23" s="781"/>
      <c r="DU23" s="782"/>
      <c r="DV23" s="777"/>
      <c r="DW23" s="778"/>
      <c r="DX23" s="778"/>
      <c r="DY23" s="778"/>
      <c r="DZ23" s="795"/>
      <c r="EA23" s="234"/>
    </row>
    <row r="24" spans="1:131" s="235" customFormat="1" ht="26.25" customHeight="1" x14ac:dyDescent="0.15">
      <c r="A24" s="815" t="s">
        <v>393</v>
      </c>
      <c r="B24" s="815"/>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232"/>
      <c r="BA24" s="232"/>
      <c r="BB24" s="232"/>
      <c r="BC24" s="232"/>
      <c r="BD24" s="232"/>
      <c r="BE24" s="233"/>
      <c r="BF24" s="233"/>
      <c r="BG24" s="233"/>
      <c r="BH24" s="233"/>
      <c r="BI24" s="233"/>
      <c r="BJ24" s="233"/>
      <c r="BK24" s="233"/>
      <c r="BL24" s="233"/>
      <c r="BM24" s="233"/>
      <c r="BN24" s="233"/>
      <c r="BO24" s="233"/>
      <c r="BP24" s="233"/>
      <c r="BQ24" s="238">
        <v>18</v>
      </c>
      <c r="BR24" s="239"/>
      <c r="BS24" s="777"/>
      <c r="BT24" s="778"/>
      <c r="BU24" s="778"/>
      <c r="BV24" s="778"/>
      <c r="BW24" s="778"/>
      <c r="BX24" s="778"/>
      <c r="BY24" s="778"/>
      <c r="BZ24" s="778"/>
      <c r="CA24" s="778"/>
      <c r="CB24" s="778"/>
      <c r="CC24" s="778"/>
      <c r="CD24" s="778"/>
      <c r="CE24" s="778"/>
      <c r="CF24" s="778"/>
      <c r="CG24" s="779"/>
      <c r="CH24" s="780"/>
      <c r="CI24" s="781"/>
      <c r="CJ24" s="781"/>
      <c r="CK24" s="781"/>
      <c r="CL24" s="782"/>
      <c r="CM24" s="780"/>
      <c r="CN24" s="781"/>
      <c r="CO24" s="781"/>
      <c r="CP24" s="781"/>
      <c r="CQ24" s="782"/>
      <c r="CR24" s="780"/>
      <c r="CS24" s="781"/>
      <c r="CT24" s="781"/>
      <c r="CU24" s="781"/>
      <c r="CV24" s="782"/>
      <c r="CW24" s="780"/>
      <c r="CX24" s="781"/>
      <c r="CY24" s="781"/>
      <c r="CZ24" s="781"/>
      <c r="DA24" s="782"/>
      <c r="DB24" s="780"/>
      <c r="DC24" s="781"/>
      <c r="DD24" s="781"/>
      <c r="DE24" s="781"/>
      <c r="DF24" s="782"/>
      <c r="DG24" s="780"/>
      <c r="DH24" s="781"/>
      <c r="DI24" s="781"/>
      <c r="DJ24" s="781"/>
      <c r="DK24" s="782"/>
      <c r="DL24" s="780"/>
      <c r="DM24" s="781"/>
      <c r="DN24" s="781"/>
      <c r="DO24" s="781"/>
      <c r="DP24" s="782"/>
      <c r="DQ24" s="780"/>
      <c r="DR24" s="781"/>
      <c r="DS24" s="781"/>
      <c r="DT24" s="781"/>
      <c r="DU24" s="782"/>
      <c r="DV24" s="777"/>
      <c r="DW24" s="778"/>
      <c r="DX24" s="778"/>
      <c r="DY24" s="778"/>
      <c r="DZ24" s="795"/>
      <c r="EA24" s="234"/>
    </row>
    <row r="25" spans="1:131" ht="26.25" customHeight="1" thickBot="1" x14ac:dyDescent="0.2">
      <c r="A25" s="727" t="s">
        <v>394</v>
      </c>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232"/>
      <c r="BK25" s="232"/>
      <c r="BL25" s="232"/>
      <c r="BM25" s="232"/>
      <c r="BN25" s="232"/>
      <c r="BO25" s="241"/>
      <c r="BP25" s="241"/>
      <c r="BQ25" s="238">
        <v>19</v>
      </c>
      <c r="BR25" s="239"/>
      <c r="BS25" s="777"/>
      <c r="BT25" s="778"/>
      <c r="BU25" s="778"/>
      <c r="BV25" s="778"/>
      <c r="BW25" s="778"/>
      <c r="BX25" s="778"/>
      <c r="BY25" s="778"/>
      <c r="BZ25" s="778"/>
      <c r="CA25" s="778"/>
      <c r="CB25" s="778"/>
      <c r="CC25" s="778"/>
      <c r="CD25" s="778"/>
      <c r="CE25" s="778"/>
      <c r="CF25" s="778"/>
      <c r="CG25" s="779"/>
      <c r="CH25" s="780"/>
      <c r="CI25" s="781"/>
      <c r="CJ25" s="781"/>
      <c r="CK25" s="781"/>
      <c r="CL25" s="782"/>
      <c r="CM25" s="780"/>
      <c r="CN25" s="781"/>
      <c r="CO25" s="781"/>
      <c r="CP25" s="781"/>
      <c r="CQ25" s="782"/>
      <c r="CR25" s="780"/>
      <c r="CS25" s="781"/>
      <c r="CT25" s="781"/>
      <c r="CU25" s="781"/>
      <c r="CV25" s="782"/>
      <c r="CW25" s="780"/>
      <c r="CX25" s="781"/>
      <c r="CY25" s="781"/>
      <c r="CZ25" s="781"/>
      <c r="DA25" s="782"/>
      <c r="DB25" s="780"/>
      <c r="DC25" s="781"/>
      <c r="DD25" s="781"/>
      <c r="DE25" s="781"/>
      <c r="DF25" s="782"/>
      <c r="DG25" s="780"/>
      <c r="DH25" s="781"/>
      <c r="DI25" s="781"/>
      <c r="DJ25" s="781"/>
      <c r="DK25" s="782"/>
      <c r="DL25" s="780"/>
      <c r="DM25" s="781"/>
      <c r="DN25" s="781"/>
      <c r="DO25" s="781"/>
      <c r="DP25" s="782"/>
      <c r="DQ25" s="780"/>
      <c r="DR25" s="781"/>
      <c r="DS25" s="781"/>
      <c r="DT25" s="781"/>
      <c r="DU25" s="782"/>
      <c r="DV25" s="777"/>
      <c r="DW25" s="778"/>
      <c r="DX25" s="778"/>
      <c r="DY25" s="778"/>
      <c r="DZ25" s="795"/>
      <c r="EA25" s="230"/>
    </row>
    <row r="26" spans="1:131" ht="26.25" customHeight="1" x14ac:dyDescent="0.15">
      <c r="A26" s="729" t="s">
        <v>371</v>
      </c>
      <c r="B26" s="730"/>
      <c r="C26" s="730"/>
      <c r="D26" s="730"/>
      <c r="E26" s="730"/>
      <c r="F26" s="730"/>
      <c r="G26" s="730"/>
      <c r="H26" s="730"/>
      <c r="I26" s="730"/>
      <c r="J26" s="730"/>
      <c r="K26" s="730"/>
      <c r="L26" s="730"/>
      <c r="M26" s="730"/>
      <c r="N26" s="730"/>
      <c r="O26" s="730"/>
      <c r="P26" s="731"/>
      <c r="Q26" s="735" t="s">
        <v>395</v>
      </c>
      <c r="R26" s="736"/>
      <c r="S26" s="736"/>
      <c r="T26" s="736"/>
      <c r="U26" s="737"/>
      <c r="V26" s="735" t="s">
        <v>396</v>
      </c>
      <c r="W26" s="736"/>
      <c r="X26" s="736"/>
      <c r="Y26" s="736"/>
      <c r="Z26" s="737"/>
      <c r="AA26" s="735" t="s">
        <v>397</v>
      </c>
      <c r="AB26" s="736"/>
      <c r="AC26" s="736"/>
      <c r="AD26" s="736"/>
      <c r="AE26" s="736"/>
      <c r="AF26" s="821" t="s">
        <v>398</v>
      </c>
      <c r="AG26" s="822"/>
      <c r="AH26" s="822"/>
      <c r="AI26" s="822"/>
      <c r="AJ26" s="823"/>
      <c r="AK26" s="736" t="s">
        <v>399</v>
      </c>
      <c r="AL26" s="736"/>
      <c r="AM26" s="736"/>
      <c r="AN26" s="736"/>
      <c r="AO26" s="737"/>
      <c r="AP26" s="735" t="s">
        <v>400</v>
      </c>
      <c r="AQ26" s="736"/>
      <c r="AR26" s="736"/>
      <c r="AS26" s="736"/>
      <c r="AT26" s="737"/>
      <c r="AU26" s="735" t="s">
        <v>401</v>
      </c>
      <c r="AV26" s="736"/>
      <c r="AW26" s="736"/>
      <c r="AX26" s="736"/>
      <c r="AY26" s="737"/>
      <c r="AZ26" s="735" t="s">
        <v>402</v>
      </c>
      <c r="BA26" s="736"/>
      <c r="BB26" s="736"/>
      <c r="BC26" s="736"/>
      <c r="BD26" s="737"/>
      <c r="BE26" s="735" t="s">
        <v>378</v>
      </c>
      <c r="BF26" s="736"/>
      <c r="BG26" s="736"/>
      <c r="BH26" s="736"/>
      <c r="BI26" s="742"/>
      <c r="BJ26" s="232"/>
      <c r="BK26" s="232"/>
      <c r="BL26" s="232"/>
      <c r="BM26" s="232"/>
      <c r="BN26" s="232"/>
      <c r="BO26" s="241"/>
      <c r="BP26" s="241"/>
      <c r="BQ26" s="238">
        <v>20</v>
      </c>
      <c r="BR26" s="239"/>
      <c r="BS26" s="777"/>
      <c r="BT26" s="778"/>
      <c r="BU26" s="778"/>
      <c r="BV26" s="778"/>
      <c r="BW26" s="778"/>
      <c r="BX26" s="778"/>
      <c r="BY26" s="778"/>
      <c r="BZ26" s="778"/>
      <c r="CA26" s="778"/>
      <c r="CB26" s="778"/>
      <c r="CC26" s="778"/>
      <c r="CD26" s="778"/>
      <c r="CE26" s="778"/>
      <c r="CF26" s="778"/>
      <c r="CG26" s="779"/>
      <c r="CH26" s="780"/>
      <c r="CI26" s="781"/>
      <c r="CJ26" s="781"/>
      <c r="CK26" s="781"/>
      <c r="CL26" s="782"/>
      <c r="CM26" s="780"/>
      <c r="CN26" s="781"/>
      <c r="CO26" s="781"/>
      <c r="CP26" s="781"/>
      <c r="CQ26" s="782"/>
      <c r="CR26" s="780"/>
      <c r="CS26" s="781"/>
      <c r="CT26" s="781"/>
      <c r="CU26" s="781"/>
      <c r="CV26" s="782"/>
      <c r="CW26" s="780"/>
      <c r="CX26" s="781"/>
      <c r="CY26" s="781"/>
      <c r="CZ26" s="781"/>
      <c r="DA26" s="782"/>
      <c r="DB26" s="780"/>
      <c r="DC26" s="781"/>
      <c r="DD26" s="781"/>
      <c r="DE26" s="781"/>
      <c r="DF26" s="782"/>
      <c r="DG26" s="780"/>
      <c r="DH26" s="781"/>
      <c r="DI26" s="781"/>
      <c r="DJ26" s="781"/>
      <c r="DK26" s="782"/>
      <c r="DL26" s="780"/>
      <c r="DM26" s="781"/>
      <c r="DN26" s="781"/>
      <c r="DO26" s="781"/>
      <c r="DP26" s="782"/>
      <c r="DQ26" s="780"/>
      <c r="DR26" s="781"/>
      <c r="DS26" s="781"/>
      <c r="DT26" s="781"/>
      <c r="DU26" s="782"/>
      <c r="DV26" s="777"/>
      <c r="DW26" s="778"/>
      <c r="DX26" s="778"/>
      <c r="DY26" s="778"/>
      <c r="DZ26" s="795"/>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38"/>
      <c r="R27" s="739"/>
      <c r="S27" s="739"/>
      <c r="T27" s="739"/>
      <c r="U27" s="740"/>
      <c r="V27" s="738"/>
      <c r="W27" s="739"/>
      <c r="X27" s="739"/>
      <c r="Y27" s="739"/>
      <c r="Z27" s="740"/>
      <c r="AA27" s="738"/>
      <c r="AB27" s="739"/>
      <c r="AC27" s="739"/>
      <c r="AD27" s="739"/>
      <c r="AE27" s="739"/>
      <c r="AF27" s="824"/>
      <c r="AG27" s="825"/>
      <c r="AH27" s="825"/>
      <c r="AI27" s="825"/>
      <c r="AJ27" s="82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4"/>
      <c r="BJ27" s="232"/>
      <c r="BK27" s="232"/>
      <c r="BL27" s="232"/>
      <c r="BM27" s="232"/>
      <c r="BN27" s="232"/>
      <c r="BO27" s="241"/>
      <c r="BP27" s="241"/>
      <c r="BQ27" s="238">
        <v>21</v>
      </c>
      <c r="BR27" s="239"/>
      <c r="BS27" s="777"/>
      <c r="BT27" s="778"/>
      <c r="BU27" s="778"/>
      <c r="BV27" s="778"/>
      <c r="BW27" s="778"/>
      <c r="BX27" s="778"/>
      <c r="BY27" s="778"/>
      <c r="BZ27" s="778"/>
      <c r="CA27" s="778"/>
      <c r="CB27" s="778"/>
      <c r="CC27" s="778"/>
      <c r="CD27" s="778"/>
      <c r="CE27" s="778"/>
      <c r="CF27" s="778"/>
      <c r="CG27" s="779"/>
      <c r="CH27" s="780"/>
      <c r="CI27" s="781"/>
      <c r="CJ27" s="781"/>
      <c r="CK27" s="781"/>
      <c r="CL27" s="782"/>
      <c r="CM27" s="780"/>
      <c r="CN27" s="781"/>
      <c r="CO27" s="781"/>
      <c r="CP27" s="781"/>
      <c r="CQ27" s="782"/>
      <c r="CR27" s="780"/>
      <c r="CS27" s="781"/>
      <c r="CT27" s="781"/>
      <c r="CU27" s="781"/>
      <c r="CV27" s="782"/>
      <c r="CW27" s="780"/>
      <c r="CX27" s="781"/>
      <c r="CY27" s="781"/>
      <c r="CZ27" s="781"/>
      <c r="DA27" s="782"/>
      <c r="DB27" s="780"/>
      <c r="DC27" s="781"/>
      <c r="DD27" s="781"/>
      <c r="DE27" s="781"/>
      <c r="DF27" s="782"/>
      <c r="DG27" s="780"/>
      <c r="DH27" s="781"/>
      <c r="DI27" s="781"/>
      <c r="DJ27" s="781"/>
      <c r="DK27" s="782"/>
      <c r="DL27" s="780"/>
      <c r="DM27" s="781"/>
      <c r="DN27" s="781"/>
      <c r="DO27" s="781"/>
      <c r="DP27" s="782"/>
      <c r="DQ27" s="780"/>
      <c r="DR27" s="781"/>
      <c r="DS27" s="781"/>
      <c r="DT27" s="781"/>
      <c r="DU27" s="782"/>
      <c r="DV27" s="777"/>
      <c r="DW27" s="778"/>
      <c r="DX27" s="778"/>
      <c r="DY27" s="778"/>
      <c r="DZ27" s="795"/>
      <c r="EA27" s="230"/>
    </row>
    <row r="28" spans="1:131" ht="26.25" customHeight="1" thickTop="1" x14ac:dyDescent="0.15">
      <c r="A28" s="242">
        <v>1</v>
      </c>
      <c r="B28" s="751" t="s">
        <v>403</v>
      </c>
      <c r="C28" s="752"/>
      <c r="D28" s="752"/>
      <c r="E28" s="752"/>
      <c r="F28" s="752"/>
      <c r="G28" s="752"/>
      <c r="H28" s="752"/>
      <c r="I28" s="752"/>
      <c r="J28" s="752"/>
      <c r="K28" s="752"/>
      <c r="L28" s="752"/>
      <c r="M28" s="752"/>
      <c r="N28" s="752"/>
      <c r="O28" s="752"/>
      <c r="P28" s="753"/>
      <c r="Q28" s="829">
        <v>3662</v>
      </c>
      <c r="R28" s="830"/>
      <c r="S28" s="830"/>
      <c r="T28" s="830"/>
      <c r="U28" s="830"/>
      <c r="V28" s="830">
        <v>3596</v>
      </c>
      <c r="W28" s="830"/>
      <c r="X28" s="830"/>
      <c r="Y28" s="830"/>
      <c r="Z28" s="830"/>
      <c r="AA28" s="830">
        <v>66</v>
      </c>
      <c r="AB28" s="830"/>
      <c r="AC28" s="830"/>
      <c r="AD28" s="830"/>
      <c r="AE28" s="831"/>
      <c r="AF28" s="832">
        <v>66</v>
      </c>
      <c r="AG28" s="830"/>
      <c r="AH28" s="830"/>
      <c r="AI28" s="830"/>
      <c r="AJ28" s="833"/>
      <c r="AK28" s="834">
        <v>282</v>
      </c>
      <c r="AL28" s="835"/>
      <c r="AM28" s="835"/>
      <c r="AN28" s="835"/>
      <c r="AO28" s="835"/>
      <c r="AP28" s="835" t="s">
        <v>519</v>
      </c>
      <c r="AQ28" s="835"/>
      <c r="AR28" s="835"/>
      <c r="AS28" s="835"/>
      <c r="AT28" s="835"/>
      <c r="AU28" s="835" t="s">
        <v>519</v>
      </c>
      <c r="AV28" s="835"/>
      <c r="AW28" s="835"/>
      <c r="AX28" s="835"/>
      <c r="AY28" s="835"/>
      <c r="AZ28" s="836" t="s">
        <v>519</v>
      </c>
      <c r="BA28" s="836"/>
      <c r="BB28" s="836"/>
      <c r="BC28" s="836"/>
      <c r="BD28" s="836"/>
      <c r="BE28" s="827"/>
      <c r="BF28" s="827"/>
      <c r="BG28" s="827"/>
      <c r="BH28" s="827"/>
      <c r="BI28" s="828"/>
      <c r="BJ28" s="232"/>
      <c r="BK28" s="232"/>
      <c r="BL28" s="232"/>
      <c r="BM28" s="232"/>
      <c r="BN28" s="232"/>
      <c r="BO28" s="241"/>
      <c r="BP28" s="241"/>
      <c r="BQ28" s="238">
        <v>22</v>
      </c>
      <c r="BR28" s="239"/>
      <c r="BS28" s="777"/>
      <c r="BT28" s="778"/>
      <c r="BU28" s="778"/>
      <c r="BV28" s="778"/>
      <c r="BW28" s="778"/>
      <c r="BX28" s="778"/>
      <c r="BY28" s="778"/>
      <c r="BZ28" s="778"/>
      <c r="CA28" s="778"/>
      <c r="CB28" s="778"/>
      <c r="CC28" s="778"/>
      <c r="CD28" s="778"/>
      <c r="CE28" s="778"/>
      <c r="CF28" s="778"/>
      <c r="CG28" s="779"/>
      <c r="CH28" s="780"/>
      <c r="CI28" s="781"/>
      <c r="CJ28" s="781"/>
      <c r="CK28" s="781"/>
      <c r="CL28" s="782"/>
      <c r="CM28" s="780"/>
      <c r="CN28" s="781"/>
      <c r="CO28" s="781"/>
      <c r="CP28" s="781"/>
      <c r="CQ28" s="782"/>
      <c r="CR28" s="780"/>
      <c r="CS28" s="781"/>
      <c r="CT28" s="781"/>
      <c r="CU28" s="781"/>
      <c r="CV28" s="782"/>
      <c r="CW28" s="780"/>
      <c r="CX28" s="781"/>
      <c r="CY28" s="781"/>
      <c r="CZ28" s="781"/>
      <c r="DA28" s="782"/>
      <c r="DB28" s="780"/>
      <c r="DC28" s="781"/>
      <c r="DD28" s="781"/>
      <c r="DE28" s="781"/>
      <c r="DF28" s="782"/>
      <c r="DG28" s="780"/>
      <c r="DH28" s="781"/>
      <c r="DI28" s="781"/>
      <c r="DJ28" s="781"/>
      <c r="DK28" s="782"/>
      <c r="DL28" s="780"/>
      <c r="DM28" s="781"/>
      <c r="DN28" s="781"/>
      <c r="DO28" s="781"/>
      <c r="DP28" s="782"/>
      <c r="DQ28" s="780"/>
      <c r="DR28" s="781"/>
      <c r="DS28" s="781"/>
      <c r="DT28" s="781"/>
      <c r="DU28" s="782"/>
      <c r="DV28" s="777"/>
      <c r="DW28" s="778"/>
      <c r="DX28" s="778"/>
      <c r="DY28" s="778"/>
      <c r="DZ28" s="795"/>
      <c r="EA28" s="230"/>
    </row>
    <row r="29" spans="1:131" ht="26.25" customHeight="1" x14ac:dyDescent="0.15">
      <c r="A29" s="242">
        <v>2</v>
      </c>
      <c r="B29" s="786" t="s">
        <v>404</v>
      </c>
      <c r="C29" s="787"/>
      <c r="D29" s="787"/>
      <c r="E29" s="787"/>
      <c r="F29" s="787"/>
      <c r="G29" s="787"/>
      <c r="H29" s="787"/>
      <c r="I29" s="787"/>
      <c r="J29" s="787"/>
      <c r="K29" s="787"/>
      <c r="L29" s="787"/>
      <c r="M29" s="787"/>
      <c r="N29" s="787"/>
      <c r="O29" s="787"/>
      <c r="P29" s="788"/>
      <c r="Q29" s="789">
        <v>3003</v>
      </c>
      <c r="R29" s="790"/>
      <c r="S29" s="790"/>
      <c r="T29" s="790"/>
      <c r="U29" s="790"/>
      <c r="V29" s="790">
        <v>2921</v>
      </c>
      <c r="W29" s="790"/>
      <c r="X29" s="790"/>
      <c r="Y29" s="790"/>
      <c r="Z29" s="790"/>
      <c r="AA29" s="790">
        <v>82</v>
      </c>
      <c r="AB29" s="790"/>
      <c r="AC29" s="790"/>
      <c r="AD29" s="790"/>
      <c r="AE29" s="791"/>
      <c r="AF29" s="792">
        <v>82</v>
      </c>
      <c r="AG29" s="793"/>
      <c r="AH29" s="793"/>
      <c r="AI29" s="793"/>
      <c r="AJ29" s="794"/>
      <c r="AK29" s="841">
        <v>480</v>
      </c>
      <c r="AL29" s="837"/>
      <c r="AM29" s="837"/>
      <c r="AN29" s="837"/>
      <c r="AO29" s="837"/>
      <c r="AP29" s="837" t="s">
        <v>519</v>
      </c>
      <c r="AQ29" s="837"/>
      <c r="AR29" s="837"/>
      <c r="AS29" s="837"/>
      <c r="AT29" s="837"/>
      <c r="AU29" s="837" t="s">
        <v>519</v>
      </c>
      <c r="AV29" s="837"/>
      <c r="AW29" s="837"/>
      <c r="AX29" s="837"/>
      <c r="AY29" s="837"/>
      <c r="AZ29" s="838" t="s">
        <v>519</v>
      </c>
      <c r="BA29" s="838"/>
      <c r="BB29" s="838"/>
      <c r="BC29" s="838"/>
      <c r="BD29" s="838"/>
      <c r="BE29" s="839"/>
      <c r="BF29" s="839"/>
      <c r="BG29" s="839"/>
      <c r="BH29" s="839"/>
      <c r="BI29" s="840"/>
      <c r="BJ29" s="232"/>
      <c r="BK29" s="232"/>
      <c r="BL29" s="232"/>
      <c r="BM29" s="232"/>
      <c r="BN29" s="232"/>
      <c r="BO29" s="241"/>
      <c r="BP29" s="241"/>
      <c r="BQ29" s="238">
        <v>23</v>
      </c>
      <c r="BR29" s="239"/>
      <c r="BS29" s="777"/>
      <c r="BT29" s="778"/>
      <c r="BU29" s="778"/>
      <c r="BV29" s="778"/>
      <c r="BW29" s="778"/>
      <c r="BX29" s="778"/>
      <c r="BY29" s="778"/>
      <c r="BZ29" s="778"/>
      <c r="CA29" s="778"/>
      <c r="CB29" s="778"/>
      <c r="CC29" s="778"/>
      <c r="CD29" s="778"/>
      <c r="CE29" s="778"/>
      <c r="CF29" s="778"/>
      <c r="CG29" s="779"/>
      <c r="CH29" s="780"/>
      <c r="CI29" s="781"/>
      <c r="CJ29" s="781"/>
      <c r="CK29" s="781"/>
      <c r="CL29" s="782"/>
      <c r="CM29" s="780"/>
      <c r="CN29" s="781"/>
      <c r="CO29" s="781"/>
      <c r="CP29" s="781"/>
      <c r="CQ29" s="782"/>
      <c r="CR29" s="780"/>
      <c r="CS29" s="781"/>
      <c r="CT29" s="781"/>
      <c r="CU29" s="781"/>
      <c r="CV29" s="782"/>
      <c r="CW29" s="780"/>
      <c r="CX29" s="781"/>
      <c r="CY29" s="781"/>
      <c r="CZ29" s="781"/>
      <c r="DA29" s="782"/>
      <c r="DB29" s="780"/>
      <c r="DC29" s="781"/>
      <c r="DD29" s="781"/>
      <c r="DE29" s="781"/>
      <c r="DF29" s="782"/>
      <c r="DG29" s="780"/>
      <c r="DH29" s="781"/>
      <c r="DI29" s="781"/>
      <c r="DJ29" s="781"/>
      <c r="DK29" s="782"/>
      <c r="DL29" s="780"/>
      <c r="DM29" s="781"/>
      <c r="DN29" s="781"/>
      <c r="DO29" s="781"/>
      <c r="DP29" s="782"/>
      <c r="DQ29" s="780"/>
      <c r="DR29" s="781"/>
      <c r="DS29" s="781"/>
      <c r="DT29" s="781"/>
      <c r="DU29" s="782"/>
      <c r="DV29" s="777"/>
      <c r="DW29" s="778"/>
      <c r="DX29" s="778"/>
      <c r="DY29" s="778"/>
      <c r="DZ29" s="795"/>
      <c r="EA29" s="230"/>
    </row>
    <row r="30" spans="1:131" ht="26.25" customHeight="1" x14ac:dyDescent="0.15">
      <c r="A30" s="242">
        <v>3</v>
      </c>
      <c r="B30" s="786" t="s">
        <v>405</v>
      </c>
      <c r="C30" s="787"/>
      <c r="D30" s="787"/>
      <c r="E30" s="787"/>
      <c r="F30" s="787"/>
      <c r="G30" s="787"/>
      <c r="H30" s="787"/>
      <c r="I30" s="787"/>
      <c r="J30" s="787"/>
      <c r="K30" s="787"/>
      <c r="L30" s="787"/>
      <c r="M30" s="787"/>
      <c r="N30" s="787"/>
      <c r="O30" s="787"/>
      <c r="P30" s="788"/>
      <c r="Q30" s="789">
        <v>476</v>
      </c>
      <c r="R30" s="790"/>
      <c r="S30" s="790"/>
      <c r="T30" s="790"/>
      <c r="U30" s="790"/>
      <c r="V30" s="790">
        <v>460</v>
      </c>
      <c r="W30" s="790"/>
      <c r="X30" s="790"/>
      <c r="Y30" s="790"/>
      <c r="Z30" s="790"/>
      <c r="AA30" s="790">
        <v>16</v>
      </c>
      <c r="AB30" s="790"/>
      <c r="AC30" s="790"/>
      <c r="AD30" s="790"/>
      <c r="AE30" s="791"/>
      <c r="AF30" s="792">
        <v>16</v>
      </c>
      <c r="AG30" s="793"/>
      <c r="AH30" s="793"/>
      <c r="AI30" s="793"/>
      <c r="AJ30" s="794"/>
      <c r="AK30" s="841">
        <v>91</v>
      </c>
      <c r="AL30" s="837"/>
      <c r="AM30" s="837"/>
      <c r="AN30" s="837"/>
      <c r="AO30" s="837"/>
      <c r="AP30" s="837" t="s">
        <v>519</v>
      </c>
      <c r="AQ30" s="837"/>
      <c r="AR30" s="837"/>
      <c r="AS30" s="837"/>
      <c r="AT30" s="837"/>
      <c r="AU30" s="837" t="s">
        <v>519</v>
      </c>
      <c r="AV30" s="837"/>
      <c r="AW30" s="837"/>
      <c r="AX30" s="837"/>
      <c r="AY30" s="837"/>
      <c r="AZ30" s="838" t="s">
        <v>519</v>
      </c>
      <c r="BA30" s="838"/>
      <c r="BB30" s="838"/>
      <c r="BC30" s="838"/>
      <c r="BD30" s="838"/>
      <c r="BE30" s="839"/>
      <c r="BF30" s="839"/>
      <c r="BG30" s="839"/>
      <c r="BH30" s="839"/>
      <c r="BI30" s="840"/>
      <c r="BJ30" s="232"/>
      <c r="BK30" s="232"/>
      <c r="BL30" s="232"/>
      <c r="BM30" s="232"/>
      <c r="BN30" s="232"/>
      <c r="BO30" s="241"/>
      <c r="BP30" s="241"/>
      <c r="BQ30" s="238">
        <v>24</v>
      </c>
      <c r="BR30" s="239"/>
      <c r="BS30" s="777"/>
      <c r="BT30" s="778"/>
      <c r="BU30" s="778"/>
      <c r="BV30" s="778"/>
      <c r="BW30" s="778"/>
      <c r="BX30" s="778"/>
      <c r="BY30" s="778"/>
      <c r="BZ30" s="778"/>
      <c r="CA30" s="778"/>
      <c r="CB30" s="778"/>
      <c r="CC30" s="778"/>
      <c r="CD30" s="778"/>
      <c r="CE30" s="778"/>
      <c r="CF30" s="778"/>
      <c r="CG30" s="779"/>
      <c r="CH30" s="780"/>
      <c r="CI30" s="781"/>
      <c r="CJ30" s="781"/>
      <c r="CK30" s="781"/>
      <c r="CL30" s="782"/>
      <c r="CM30" s="780"/>
      <c r="CN30" s="781"/>
      <c r="CO30" s="781"/>
      <c r="CP30" s="781"/>
      <c r="CQ30" s="782"/>
      <c r="CR30" s="780"/>
      <c r="CS30" s="781"/>
      <c r="CT30" s="781"/>
      <c r="CU30" s="781"/>
      <c r="CV30" s="782"/>
      <c r="CW30" s="780"/>
      <c r="CX30" s="781"/>
      <c r="CY30" s="781"/>
      <c r="CZ30" s="781"/>
      <c r="DA30" s="782"/>
      <c r="DB30" s="780"/>
      <c r="DC30" s="781"/>
      <c r="DD30" s="781"/>
      <c r="DE30" s="781"/>
      <c r="DF30" s="782"/>
      <c r="DG30" s="780"/>
      <c r="DH30" s="781"/>
      <c r="DI30" s="781"/>
      <c r="DJ30" s="781"/>
      <c r="DK30" s="782"/>
      <c r="DL30" s="780"/>
      <c r="DM30" s="781"/>
      <c r="DN30" s="781"/>
      <c r="DO30" s="781"/>
      <c r="DP30" s="782"/>
      <c r="DQ30" s="780"/>
      <c r="DR30" s="781"/>
      <c r="DS30" s="781"/>
      <c r="DT30" s="781"/>
      <c r="DU30" s="782"/>
      <c r="DV30" s="777"/>
      <c r="DW30" s="778"/>
      <c r="DX30" s="778"/>
      <c r="DY30" s="778"/>
      <c r="DZ30" s="795"/>
      <c r="EA30" s="230"/>
    </row>
    <row r="31" spans="1:131" ht="26.25" customHeight="1" x14ac:dyDescent="0.15">
      <c r="A31" s="242">
        <v>4</v>
      </c>
      <c r="B31" s="786" t="s">
        <v>406</v>
      </c>
      <c r="C31" s="787"/>
      <c r="D31" s="787"/>
      <c r="E31" s="787"/>
      <c r="F31" s="787"/>
      <c r="G31" s="787"/>
      <c r="H31" s="787"/>
      <c r="I31" s="787"/>
      <c r="J31" s="787"/>
      <c r="K31" s="787"/>
      <c r="L31" s="787"/>
      <c r="M31" s="787"/>
      <c r="N31" s="787"/>
      <c r="O31" s="787"/>
      <c r="P31" s="788"/>
      <c r="Q31" s="789">
        <v>567</v>
      </c>
      <c r="R31" s="790"/>
      <c r="S31" s="790"/>
      <c r="T31" s="790"/>
      <c r="U31" s="790"/>
      <c r="V31" s="790">
        <v>565</v>
      </c>
      <c r="W31" s="790"/>
      <c r="X31" s="790"/>
      <c r="Y31" s="790"/>
      <c r="Z31" s="790"/>
      <c r="AA31" s="790">
        <v>2</v>
      </c>
      <c r="AB31" s="790"/>
      <c r="AC31" s="790"/>
      <c r="AD31" s="790"/>
      <c r="AE31" s="791"/>
      <c r="AF31" s="792">
        <v>1201</v>
      </c>
      <c r="AG31" s="793"/>
      <c r="AH31" s="793"/>
      <c r="AI31" s="793"/>
      <c r="AJ31" s="794"/>
      <c r="AK31" s="841">
        <v>5</v>
      </c>
      <c r="AL31" s="837"/>
      <c r="AM31" s="837"/>
      <c r="AN31" s="837"/>
      <c r="AO31" s="837"/>
      <c r="AP31" s="837">
        <v>263</v>
      </c>
      <c r="AQ31" s="837"/>
      <c r="AR31" s="837"/>
      <c r="AS31" s="837"/>
      <c r="AT31" s="837"/>
      <c r="AU31" s="837">
        <v>3</v>
      </c>
      <c r="AV31" s="837"/>
      <c r="AW31" s="837"/>
      <c r="AX31" s="837"/>
      <c r="AY31" s="837"/>
      <c r="AZ31" s="838" t="s">
        <v>519</v>
      </c>
      <c r="BA31" s="838"/>
      <c r="BB31" s="838"/>
      <c r="BC31" s="838"/>
      <c r="BD31" s="838"/>
      <c r="BE31" s="839" t="s">
        <v>583</v>
      </c>
      <c r="BF31" s="839"/>
      <c r="BG31" s="839"/>
      <c r="BH31" s="839"/>
      <c r="BI31" s="840"/>
      <c r="BJ31" s="232"/>
      <c r="BK31" s="232"/>
      <c r="BL31" s="232"/>
      <c r="BM31" s="232"/>
      <c r="BN31" s="232"/>
      <c r="BO31" s="241"/>
      <c r="BP31" s="241"/>
      <c r="BQ31" s="238">
        <v>25</v>
      </c>
      <c r="BR31" s="239"/>
      <c r="BS31" s="777"/>
      <c r="BT31" s="778"/>
      <c r="BU31" s="778"/>
      <c r="BV31" s="778"/>
      <c r="BW31" s="778"/>
      <c r="BX31" s="778"/>
      <c r="BY31" s="778"/>
      <c r="BZ31" s="778"/>
      <c r="CA31" s="778"/>
      <c r="CB31" s="778"/>
      <c r="CC31" s="778"/>
      <c r="CD31" s="778"/>
      <c r="CE31" s="778"/>
      <c r="CF31" s="778"/>
      <c r="CG31" s="779"/>
      <c r="CH31" s="780"/>
      <c r="CI31" s="781"/>
      <c r="CJ31" s="781"/>
      <c r="CK31" s="781"/>
      <c r="CL31" s="782"/>
      <c r="CM31" s="780"/>
      <c r="CN31" s="781"/>
      <c r="CO31" s="781"/>
      <c r="CP31" s="781"/>
      <c r="CQ31" s="782"/>
      <c r="CR31" s="780"/>
      <c r="CS31" s="781"/>
      <c r="CT31" s="781"/>
      <c r="CU31" s="781"/>
      <c r="CV31" s="782"/>
      <c r="CW31" s="780"/>
      <c r="CX31" s="781"/>
      <c r="CY31" s="781"/>
      <c r="CZ31" s="781"/>
      <c r="DA31" s="782"/>
      <c r="DB31" s="780"/>
      <c r="DC31" s="781"/>
      <c r="DD31" s="781"/>
      <c r="DE31" s="781"/>
      <c r="DF31" s="782"/>
      <c r="DG31" s="780"/>
      <c r="DH31" s="781"/>
      <c r="DI31" s="781"/>
      <c r="DJ31" s="781"/>
      <c r="DK31" s="782"/>
      <c r="DL31" s="780"/>
      <c r="DM31" s="781"/>
      <c r="DN31" s="781"/>
      <c r="DO31" s="781"/>
      <c r="DP31" s="782"/>
      <c r="DQ31" s="780"/>
      <c r="DR31" s="781"/>
      <c r="DS31" s="781"/>
      <c r="DT31" s="781"/>
      <c r="DU31" s="782"/>
      <c r="DV31" s="777"/>
      <c r="DW31" s="778"/>
      <c r="DX31" s="778"/>
      <c r="DY31" s="778"/>
      <c r="DZ31" s="795"/>
      <c r="EA31" s="230"/>
    </row>
    <row r="32" spans="1:131" ht="26.25" customHeight="1" x14ac:dyDescent="0.15">
      <c r="A32" s="242">
        <v>5</v>
      </c>
      <c r="B32" s="786" t="s">
        <v>407</v>
      </c>
      <c r="C32" s="787"/>
      <c r="D32" s="787"/>
      <c r="E32" s="787"/>
      <c r="F32" s="787"/>
      <c r="G32" s="787"/>
      <c r="H32" s="787"/>
      <c r="I32" s="787"/>
      <c r="J32" s="787"/>
      <c r="K32" s="787"/>
      <c r="L32" s="787"/>
      <c r="M32" s="787"/>
      <c r="N32" s="787"/>
      <c r="O32" s="787"/>
      <c r="P32" s="788"/>
      <c r="Q32" s="789">
        <v>689</v>
      </c>
      <c r="R32" s="790"/>
      <c r="S32" s="790"/>
      <c r="T32" s="790"/>
      <c r="U32" s="790"/>
      <c r="V32" s="790">
        <v>629</v>
      </c>
      <c r="W32" s="790"/>
      <c r="X32" s="790"/>
      <c r="Y32" s="790"/>
      <c r="Z32" s="790"/>
      <c r="AA32" s="790">
        <v>59</v>
      </c>
      <c r="AB32" s="790"/>
      <c r="AC32" s="790"/>
      <c r="AD32" s="790"/>
      <c r="AE32" s="791"/>
      <c r="AF32" s="792">
        <v>170</v>
      </c>
      <c r="AG32" s="793"/>
      <c r="AH32" s="793"/>
      <c r="AI32" s="793"/>
      <c r="AJ32" s="794"/>
      <c r="AK32" s="841">
        <v>277</v>
      </c>
      <c r="AL32" s="837"/>
      <c r="AM32" s="837"/>
      <c r="AN32" s="837"/>
      <c r="AO32" s="837"/>
      <c r="AP32" s="837">
        <v>4802</v>
      </c>
      <c r="AQ32" s="837"/>
      <c r="AR32" s="837"/>
      <c r="AS32" s="837"/>
      <c r="AT32" s="837"/>
      <c r="AU32" s="837">
        <v>3722</v>
      </c>
      <c r="AV32" s="837"/>
      <c r="AW32" s="837"/>
      <c r="AX32" s="837"/>
      <c r="AY32" s="837"/>
      <c r="AZ32" s="838" t="s">
        <v>519</v>
      </c>
      <c r="BA32" s="838"/>
      <c r="BB32" s="838"/>
      <c r="BC32" s="838"/>
      <c r="BD32" s="838"/>
      <c r="BE32" s="839" t="s">
        <v>583</v>
      </c>
      <c r="BF32" s="839"/>
      <c r="BG32" s="839"/>
      <c r="BH32" s="839"/>
      <c r="BI32" s="840"/>
      <c r="BJ32" s="232"/>
      <c r="BK32" s="232"/>
      <c r="BL32" s="232"/>
      <c r="BM32" s="232"/>
      <c r="BN32" s="232"/>
      <c r="BO32" s="241"/>
      <c r="BP32" s="241"/>
      <c r="BQ32" s="238">
        <v>26</v>
      </c>
      <c r="BR32" s="239"/>
      <c r="BS32" s="777"/>
      <c r="BT32" s="778"/>
      <c r="BU32" s="778"/>
      <c r="BV32" s="778"/>
      <c r="BW32" s="778"/>
      <c r="BX32" s="778"/>
      <c r="BY32" s="778"/>
      <c r="BZ32" s="778"/>
      <c r="CA32" s="778"/>
      <c r="CB32" s="778"/>
      <c r="CC32" s="778"/>
      <c r="CD32" s="778"/>
      <c r="CE32" s="778"/>
      <c r="CF32" s="778"/>
      <c r="CG32" s="779"/>
      <c r="CH32" s="780"/>
      <c r="CI32" s="781"/>
      <c r="CJ32" s="781"/>
      <c r="CK32" s="781"/>
      <c r="CL32" s="782"/>
      <c r="CM32" s="780"/>
      <c r="CN32" s="781"/>
      <c r="CO32" s="781"/>
      <c r="CP32" s="781"/>
      <c r="CQ32" s="782"/>
      <c r="CR32" s="780"/>
      <c r="CS32" s="781"/>
      <c r="CT32" s="781"/>
      <c r="CU32" s="781"/>
      <c r="CV32" s="782"/>
      <c r="CW32" s="780"/>
      <c r="CX32" s="781"/>
      <c r="CY32" s="781"/>
      <c r="CZ32" s="781"/>
      <c r="DA32" s="782"/>
      <c r="DB32" s="780"/>
      <c r="DC32" s="781"/>
      <c r="DD32" s="781"/>
      <c r="DE32" s="781"/>
      <c r="DF32" s="782"/>
      <c r="DG32" s="780"/>
      <c r="DH32" s="781"/>
      <c r="DI32" s="781"/>
      <c r="DJ32" s="781"/>
      <c r="DK32" s="782"/>
      <c r="DL32" s="780"/>
      <c r="DM32" s="781"/>
      <c r="DN32" s="781"/>
      <c r="DO32" s="781"/>
      <c r="DP32" s="782"/>
      <c r="DQ32" s="780"/>
      <c r="DR32" s="781"/>
      <c r="DS32" s="781"/>
      <c r="DT32" s="781"/>
      <c r="DU32" s="782"/>
      <c r="DV32" s="777"/>
      <c r="DW32" s="778"/>
      <c r="DX32" s="778"/>
      <c r="DY32" s="778"/>
      <c r="DZ32" s="795"/>
      <c r="EA32" s="230"/>
    </row>
    <row r="33" spans="1:131" ht="26.25" customHeight="1" x14ac:dyDescent="0.15">
      <c r="A33" s="242">
        <v>6</v>
      </c>
      <c r="B33" s="786"/>
      <c r="C33" s="787"/>
      <c r="D33" s="787"/>
      <c r="E33" s="787"/>
      <c r="F33" s="787"/>
      <c r="G33" s="787"/>
      <c r="H33" s="787"/>
      <c r="I33" s="787"/>
      <c r="J33" s="787"/>
      <c r="K33" s="787"/>
      <c r="L33" s="787"/>
      <c r="M33" s="787"/>
      <c r="N33" s="787"/>
      <c r="O33" s="787"/>
      <c r="P33" s="788"/>
      <c r="Q33" s="789"/>
      <c r="R33" s="790"/>
      <c r="S33" s="790"/>
      <c r="T33" s="790"/>
      <c r="U33" s="790"/>
      <c r="V33" s="790"/>
      <c r="W33" s="790"/>
      <c r="X33" s="790"/>
      <c r="Y33" s="790"/>
      <c r="Z33" s="790"/>
      <c r="AA33" s="790"/>
      <c r="AB33" s="790"/>
      <c r="AC33" s="790"/>
      <c r="AD33" s="790"/>
      <c r="AE33" s="791"/>
      <c r="AF33" s="792"/>
      <c r="AG33" s="793"/>
      <c r="AH33" s="793"/>
      <c r="AI33" s="793"/>
      <c r="AJ33" s="794"/>
      <c r="AK33" s="841"/>
      <c r="AL33" s="837"/>
      <c r="AM33" s="837"/>
      <c r="AN33" s="837"/>
      <c r="AO33" s="837"/>
      <c r="AP33" s="837"/>
      <c r="AQ33" s="837"/>
      <c r="AR33" s="837"/>
      <c r="AS33" s="837"/>
      <c r="AT33" s="837"/>
      <c r="AU33" s="837"/>
      <c r="AV33" s="837"/>
      <c r="AW33" s="837"/>
      <c r="AX33" s="837"/>
      <c r="AY33" s="837"/>
      <c r="AZ33" s="838"/>
      <c r="BA33" s="838"/>
      <c r="BB33" s="838"/>
      <c r="BC33" s="838"/>
      <c r="BD33" s="838"/>
      <c r="BE33" s="839"/>
      <c r="BF33" s="839"/>
      <c r="BG33" s="839"/>
      <c r="BH33" s="839"/>
      <c r="BI33" s="840"/>
      <c r="BJ33" s="232"/>
      <c r="BK33" s="232"/>
      <c r="BL33" s="232"/>
      <c r="BM33" s="232"/>
      <c r="BN33" s="232"/>
      <c r="BO33" s="241"/>
      <c r="BP33" s="241"/>
      <c r="BQ33" s="238">
        <v>27</v>
      </c>
      <c r="BR33" s="239"/>
      <c r="BS33" s="777"/>
      <c r="BT33" s="778"/>
      <c r="BU33" s="778"/>
      <c r="BV33" s="778"/>
      <c r="BW33" s="778"/>
      <c r="BX33" s="778"/>
      <c r="BY33" s="778"/>
      <c r="BZ33" s="778"/>
      <c r="CA33" s="778"/>
      <c r="CB33" s="778"/>
      <c r="CC33" s="778"/>
      <c r="CD33" s="778"/>
      <c r="CE33" s="778"/>
      <c r="CF33" s="778"/>
      <c r="CG33" s="779"/>
      <c r="CH33" s="780"/>
      <c r="CI33" s="781"/>
      <c r="CJ33" s="781"/>
      <c r="CK33" s="781"/>
      <c r="CL33" s="782"/>
      <c r="CM33" s="780"/>
      <c r="CN33" s="781"/>
      <c r="CO33" s="781"/>
      <c r="CP33" s="781"/>
      <c r="CQ33" s="782"/>
      <c r="CR33" s="780"/>
      <c r="CS33" s="781"/>
      <c r="CT33" s="781"/>
      <c r="CU33" s="781"/>
      <c r="CV33" s="782"/>
      <c r="CW33" s="780"/>
      <c r="CX33" s="781"/>
      <c r="CY33" s="781"/>
      <c r="CZ33" s="781"/>
      <c r="DA33" s="782"/>
      <c r="DB33" s="780"/>
      <c r="DC33" s="781"/>
      <c r="DD33" s="781"/>
      <c r="DE33" s="781"/>
      <c r="DF33" s="782"/>
      <c r="DG33" s="780"/>
      <c r="DH33" s="781"/>
      <c r="DI33" s="781"/>
      <c r="DJ33" s="781"/>
      <c r="DK33" s="782"/>
      <c r="DL33" s="780"/>
      <c r="DM33" s="781"/>
      <c r="DN33" s="781"/>
      <c r="DO33" s="781"/>
      <c r="DP33" s="782"/>
      <c r="DQ33" s="780"/>
      <c r="DR33" s="781"/>
      <c r="DS33" s="781"/>
      <c r="DT33" s="781"/>
      <c r="DU33" s="782"/>
      <c r="DV33" s="777"/>
      <c r="DW33" s="778"/>
      <c r="DX33" s="778"/>
      <c r="DY33" s="778"/>
      <c r="DZ33" s="795"/>
      <c r="EA33" s="230"/>
    </row>
    <row r="34" spans="1:131" ht="26.25" customHeight="1" x14ac:dyDescent="0.15">
      <c r="A34" s="242">
        <v>7</v>
      </c>
      <c r="B34" s="786"/>
      <c r="C34" s="787"/>
      <c r="D34" s="787"/>
      <c r="E34" s="787"/>
      <c r="F34" s="787"/>
      <c r="G34" s="787"/>
      <c r="H34" s="787"/>
      <c r="I34" s="787"/>
      <c r="J34" s="787"/>
      <c r="K34" s="787"/>
      <c r="L34" s="787"/>
      <c r="M34" s="787"/>
      <c r="N34" s="787"/>
      <c r="O34" s="787"/>
      <c r="P34" s="788"/>
      <c r="Q34" s="789"/>
      <c r="R34" s="790"/>
      <c r="S34" s="790"/>
      <c r="T34" s="790"/>
      <c r="U34" s="790"/>
      <c r="V34" s="790"/>
      <c r="W34" s="790"/>
      <c r="X34" s="790"/>
      <c r="Y34" s="790"/>
      <c r="Z34" s="790"/>
      <c r="AA34" s="790"/>
      <c r="AB34" s="790"/>
      <c r="AC34" s="790"/>
      <c r="AD34" s="790"/>
      <c r="AE34" s="791"/>
      <c r="AF34" s="792"/>
      <c r="AG34" s="793"/>
      <c r="AH34" s="793"/>
      <c r="AI34" s="793"/>
      <c r="AJ34" s="794"/>
      <c r="AK34" s="841"/>
      <c r="AL34" s="837"/>
      <c r="AM34" s="837"/>
      <c r="AN34" s="837"/>
      <c r="AO34" s="837"/>
      <c r="AP34" s="837"/>
      <c r="AQ34" s="837"/>
      <c r="AR34" s="837"/>
      <c r="AS34" s="837"/>
      <c r="AT34" s="837"/>
      <c r="AU34" s="837"/>
      <c r="AV34" s="837"/>
      <c r="AW34" s="837"/>
      <c r="AX34" s="837"/>
      <c r="AY34" s="837"/>
      <c r="AZ34" s="838"/>
      <c r="BA34" s="838"/>
      <c r="BB34" s="838"/>
      <c r="BC34" s="838"/>
      <c r="BD34" s="838"/>
      <c r="BE34" s="839"/>
      <c r="BF34" s="839"/>
      <c r="BG34" s="839"/>
      <c r="BH34" s="839"/>
      <c r="BI34" s="840"/>
      <c r="BJ34" s="232"/>
      <c r="BK34" s="232"/>
      <c r="BL34" s="232"/>
      <c r="BM34" s="232"/>
      <c r="BN34" s="232"/>
      <c r="BO34" s="241"/>
      <c r="BP34" s="241"/>
      <c r="BQ34" s="238">
        <v>28</v>
      </c>
      <c r="BR34" s="239"/>
      <c r="BS34" s="777"/>
      <c r="BT34" s="778"/>
      <c r="BU34" s="778"/>
      <c r="BV34" s="778"/>
      <c r="BW34" s="778"/>
      <c r="BX34" s="778"/>
      <c r="BY34" s="778"/>
      <c r="BZ34" s="778"/>
      <c r="CA34" s="778"/>
      <c r="CB34" s="778"/>
      <c r="CC34" s="778"/>
      <c r="CD34" s="778"/>
      <c r="CE34" s="778"/>
      <c r="CF34" s="778"/>
      <c r="CG34" s="779"/>
      <c r="CH34" s="780"/>
      <c r="CI34" s="781"/>
      <c r="CJ34" s="781"/>
      <c r="CK34" s="781"/>
      <c r="CL34" s="782"/>
      <c r="CM34" s="780"/>
      <c r="CN34" s="781"/>
      <c r="CO34" s="781"/>
      <c r="CP34" s="781"/>
      <c r="CQ34" s="782"/>
      <c r="CR34" s="780"/>
      <c r="CS34" s="781"/>
      <c r="CT34" s="781"/>
      <c r="CU34" s="781"/>
      <c r="CV34" s="782"/>
      <c r="CW34" s="780"/>
      <c r="CX34" s="781"/>
      <c r="CY34" s="781"/>
      <c r="CZ34" s="781"/>
      <c r="DA34" s="782"/>
      <c r="DB34" s="780"/>
      <c r="DC34" s="781"/>
      <c r="DD34" s="781"/>
      <c r="DE34" s="781"/>
      <c r="DF34" s="782"/>
      <c r="DG34" s="780"/>
      <c r="DH34" s="781"/>
      <c r="DI34" s="781"/>
      <c r="DJ34" s="781"/>
      <c r="DK34" s="782"/>
      <c r="DL34" s="780"/>
      <c r="DM34" s="781"/>
      <c r="DN34" s="781"/>
      <c r="DO34" s="781"/>
      <c r="DP34" s="782"/>
      <c r="DQ34" s="780"/>
      <c r="DR34" s="781"/>
      <c r="DS34" s="781"/>
      <c r="DT34" s="781"/>
      <c r="DU34" s="782"/>
      <c r="DV34" s="777"/>
      <c r="DW34" s="778"/>
      <c r="DX34" s="778"/>
      <c r="DY34" s="778"/>
      <c r="DZ34" s="795"/>
      <c r="EA34" s="230"/>
    </row>
    <row r="35" spans="1:131" ht="26.25" customHeight="1" x14ac:dyDescent="0.15">
      <c r="A35" s="242">
        <v>8</v>
      </c>
      <c r="B35" s="786"/>
      <c r="C35" s="787"/>
      <c r="D35" s="787"/>
      <c r="E35" s="787"/>
      <c r="F35" s="787"/>
      <c r="G35" s="787"/>
      <c r="H35" s="787"/>
      <c r="I35" s="787"/>
      <c r="J35" s="787"/>
      <c r="K35" s="787"/>
      <c r="L35" s="787"/>
      <c r="M35" s="787"/>
      <c r="N35" s="787"/>
      <c r="O35" s="787"/>
      <c r="P35" s="788"/>
      <c r="Q35" s="789"/>
      <c r="R35" s="790"/>
      <c r="S35" s="790"/>
      <c r="T35" s="790"/>
      <c r="U35" s="790"/>
      <c r="V35" s="790"/>
      <c r="W35" s="790"/>
      <c r="X35" s="790"/>
      <c r="Y35" s="790"/>
      <c r="Z35" s="790"/>
      <c r="AA35" s="790"/>
      <c r="AB35" s="790"/>
      <c r="AC35" s="790"/>
      <c r="AD35" s="790"/>
      <c r="AE35" s="791"/>
      <c r="AF35" s="792"/>
      <c r="AG35" s="793"/>
      <c r="AH35" s="793"/>
      <c r="AI35" s="793"/>
      <c r="AJ35" s="794"/>
      <c r="AK35" s="841"/>
      <c r="AL35" s="837"/>
      <c r="AM35" s="837"/>
      <c r="AN35" s="837"/>
      <c r="AO35" s="837"/>
      <c r="AP35" s="837"/>
      <c r="AQ35" s="837"/>
      <c r="AR35" s="837"/>
      <c r="AS35" s="837"/>
      <c r="AT35" s="837"/>
      <c r="AU35" s="837"/>
      <c r="AV35" s="837"/>
      <c r="AW35" s="837"/>
      <c r="AX35" s="837"/>
      <c r="AY35" s="837"/>
      <c r="AZ35" s="838"/>
      <c r="BA35" s="838"/>
      <c r="BB35" s="838"/>
      <c r="BC35" s="838"/>
      <c r="BD35" s="838"/>
      <c r="BE35" s="839"/>
      <c r="BF35" s="839"/>
      <c r="BG35" s="839"/>
      <c r="BH35" s="839"/>
      <c r="BI35" s="840"/>
      <c r="BJ35" s="232"/>
      <c r="BK35" s="232"/>
      <c r="BL35" s="232"/>
      <c r="BM35" s="232"/>
      <c r="BN35" s="232"/>
      <c r="BO35" s="241"/>
      <c r="BP35" s="241"/>
      <c r="BQ35" s="238">
        <v>29</v>
      </c>
      <c r="BR35" s="239"/>
      <c r="BS35" s="777"/>
      <c r="BT35" s="778"/>
      <c r="BU35" s="778"/>
      <c r="BV35" s="778"/>
      <c r="BW35" s="778"/>
      <c r="BX35" s="778"/>
      <c r="BY35" s="778"/>
      <c r="BZ35" s="778"/>
      <c r="CA35" s="778"/>
      <c r="CB35" s="778"/>
      <c r="CC35" s="778"/>
      <c r="CD35" s="778"/>
      <c r="CE35" s="778"/>
      <c r="CF35" s="778"/>
      <c r="CG35" s="779"/>
      <c r="CH35" s="780"/>
      <c r="CI35" s="781"/>
      <c r="CJ35" s="781"/>
      <c r="CK35" s="781"/>
      <c r="CL35" s="782"/>
      <c r="CM35" s="780"/>
      <c r="CN35" s="781"/>
      <c r="CO35" s="781"/>
      <c r="CP35" s="781"/>
      <c r="CQ35" s="782"/>
      <c r="CR35" s="780"/>
      <c r="CS35" s="781"/>
      <c r="CT35" s="781"/>
      <c r="CU35" s="781"/>
      <c r="CV35" s="782"/>
      <c r="CW35" s="780"/>
      <c r="CX35" s="781"/>
      <c r="CY35" s="781"/>
      <c r="CZ35" s="781"/>
      <c r="DA35" s="782"/>
      <c r="DB35" s="780"/>
      <c r="DC35" s="781"/>
      <c r="DD35" s="781"/>
      <c r="DE35" s="781"/>
      <c r="DF35" s="782"/>
      <c r="DG35" s="780"/>
      <c r="DH35" s="781"/>
      <c r="DI35" s="781"/>
      <c r="DJ35" s="781"/>
      <c r="DK35" s="782"/>
      <c r="DL35" s="780"/>
      <c r="DM35" s="781"/>
      <c r="DN35" s="781"/>
      <c r="DO35" s="781"/>
      <c r="DP35" s="782"/>
      <c r="DQ35" s="780"/>
      <c r="DR35" s="781"/>
      <c r="DS35" s="781"/>
      <c r="DT35" s="781"/>
      <c r="DU35" s="782"/>
      <c r="DV35" s="777"/>
      <c r="DW35" s="778"/>
      <c r="DX35" s="778"/>
      <c r="DY35" s="778"/>
      <c r="DZ35" s="795"/>
      <c r="EA35" s="230"/>
    </row>
    <row r="36" spans="1:131" ht="26.25" customHeight="1" x14ac:dyDescent="0.15">
      <c r="A36" s="242">
        <v>9</v>
      </c>
      <c r="B36" s="786"/>
      <c r="C36" s="787"/>
      <c r="D36" s="787"/>
      <c r="E36" s="787"/>
      <c r="F36" s="787"/>
      <c r="G36" s="787"/>
      <c r="H36" s="787"/>
      <c r="I36" s="787"/>
      <c r="J36" s="787"/>
      <c r="K36" s="787"/>
      <c r="L36" s="787"/>
      <c r="M36" s="787"/>
      <c r="N36" s="787"/>
      <c r="O36" s="787"/>
      <c r="P36" s="788"/>
      <c r="Q36" s="789"/>
      <c r="R36" s="790"/>
      <c r="S36" s="790"/>
      <c r="T36" s="790"/>
      <c r="U36" s="790"/>
      <c r="V36" s="790"/>
      <c r="W36" s="790"/>
      <c r="X36" s="790"/>
      <c r="Y36" s="790"/>
      <c r="Z36" s="790"/>
      <c r="AA36" s="790"/>
      <c r="AB36" s="790"/>
      <c r="AC36" s="790"/>
      <c r="AD36" s="790"/>
      <c r="AE36" s="791"/>
      <c r="AF36" s="792"/>
      <c r="AG36" s="793"/>
      <c r="AH36" s="793"/>
      <c r="AI36" s="793"/>
      <c r="AJ36" s="794"/>
      <c r="AK36" s="841"/>
      <c r="AL36" s="837"/>
      <c r="AM36" s="837"/>
      <c r="AN36" s="837"/>
      <c r="AO36" s="837"/>
      <c r="AP36" s="837"/>
      <c r="AQ36" s="837"/>
      <c r="AR36" s="837"/>
      <c r="AS36" s="837"/>
      <c r="AT36" s="837"/>
      <c r="AU36" s="837"/>
      <c r="AV36" s="837"/>
      <c r="AW36" s="837"/>
      <c r="AX36" s="837"/>
      <c r="AY36" s="837"/>
      <c r="AZ36" s="838"/>
      <c r="BA36" s="838"/>
      <c r="BB36" s="838"/>
      <c r="BC36" s="838"/>
      <c r="BD36" s="838"/>
      <c r="BE36" s="839"/>
      <c r="BF36" s="839"/>
      <c r="BG36" s="839"/>
      <c r="BH36" s="839"/>
      <c r="BI36" s="840"/>
      <c r="BJ36" s="232"/>
      <c r="BK36" s="232"/>
      <c r="BL36" s="232"/>
      <c r="BM36" s="232"/>
      <c r="BN36" s="232"/>
      <c r="BO36" s="241"/>
      <c r="BP36" s="241"/>
      <c r="BQ36" s="238">
        <v>30</v>
      </c>
      <c r="BR36" s="239"/>
      <c r="BS36" s="777"/>
      <c r="BT36" s="778"/>
      <c r="BU36" s="778"/>
      <c r="BV36" s="778"/>
      <c r="BW36" s="778"/>
      <c r="BX36" s="778"/>
      <c r="BY36" s="778"/>
      <c r="BZ36" s="778"/>
      <c r="CA36" s="778"/>
      <c r="CB36" s="778"/>
      <c r="CC36" s="778"/>
      <c r="CD36" s="778"/>
      <c r="CE36" s="778"/>
      <c r="CF36" s="778"/>
      <c r="CG36" s="779"/>
      <c r="CH36" s="780"/>
      <c r="CI36" s="781"/>
      <c r="CJ36" s="781"/>
      <c r="CK36" s="781"/>
      <c r="CL36" s="782"/>
      <c r="CM36" s="780"/>
      <c r="CN36" s="781"/>
      <c r="CO36" s="781"/>
      <c r="CP36" s="781"/>
      <c r="CQ36" s="782"/>
      <c r="CR36" s="780"/>
      <c r="CS36" s="781"/>
      <c r="CT36" s="781"/>
      <c r="CU36" s="781"/>
      <c r="CV36" s="782"/>
      <c r="CW36" s="780"/>
      <c r="CX36" s="781"/>
      <c r="CY36" s="781"/>
      <c r="CZ36" s="781"/>
      <c r="DA36" s="782"/>
      <c r="DB36" s="780"/>
      <c r="DC36" s="781"/>
      <c r="DD36" s="781"/>
      <c r="DE36" s="781"/>
      <c r="DF36" s="782"/>
      <c r="DG36" s="780"/>
      <c r="DH36" s="781"/>
      <c r="DI36" s="781"/>
      <c r="DJ36" s="781"/>
      <c r="DK36" s="782"/>
      <c r="DL36" s="780"/>
      <c r="DM36" s="781"/>
      <c r="DN36" s="781"/>
      <c r="DO36" s="781"/>
      <c r="DP36" s="782"/>
      <c r="DQ36" s="780"/>
      <c r="DR36" s="781"/>
      <c r="DS36" s="781"/>
      <c r="DT36" s="781"/>
      <c r="DU36" s="782"/>
      <c r="DV36" s="777"/>
      <c r="DW36" s="778"/>
      <c r="DX36" s="778"/>
      <c r="DY36" s="778"/>
      <c r="DZ36" s="795"/>
      <c r="EA36" s="230"/>
    </row>
    <row r="37" spans="1:131" ht="26.25" customHeight="1" x14ac:dyDescent="0.15">
      <c r="A37" s="242">
        <v>10</v>
      </c>
      <c r="B37" s="786"/>
      <c r="C37" s="787"/>
      <c r="D37" s="787"/>
      <c r="E37" s="787"/>
      <c r="F37" s="787"/>
      <c r="G37" s="787"/>
      <c r="H37" s="787"/>
      <c r="I37" s="787"/>
      <c r="J37" s="787"/>
      <c r="K37" s="787"/>
      <c r="L37" s="787"/>
      <c r="M37" s="787"/>
      <c r="N37" s="787"/>
      <c r="O37" s="787"/>
      <c r="P37" s="788"/>
      <c r="Q37" s="789"/>
      <c r="R37" s="790"/>
      <c r="S37" s="790"/>
      <c r="T37" s="790"/>
      <c r="U37" s="790"/>
      <c r="V37" s="790"/>
      <c r="W37" s="790"/>
      <c r="X37" s="790"/>
      <c r="Y37" s="790"/>
      <c r="Z37" s="790"/>
      <c r="AA37" s="790"/>
      <c r="AB37" s="790"/>
      <c r="AC37" s="790"/>
      <c r="AD37" s="790"/>
      <c r="AE37" s="791"/>
      <c r="AF37" s="792"/>
      <c r="AG37" s="793"/>
      <c r="AH37" s="793"/>
      <c r="AI37" s="793"/>
      <c r="AJ37" s="794"/>
      <c r="AK37" s="841"/>
      <c r="AL37" s="837"/>
      <c r="AM37" s="837"/>
      <c r="AN37" s="837"/>
      <c r="AO37" s="837"/>
      <c r="AP37" s="837"/>
      <c r="AQ37" s="837"/>
      <c r="AR37" s="837"/>
      <c r="AS37" s="837"/>
      <c r="AT37" s="837"/>
      <c r="AU37" s="837"/>
      <c r="AV37" s="837"/>
      <c r="AW37" s="837"/>
      <c r="AX37" s="837"/>
      <c r="AY37" s="837"/>
      <c r="AZ37" s="838"/>
      <c r="BA37" s="838"/>
      <c r="BB37" s="838"/>
      <c r="BC37" s="838"/>
      <c r="BD37" s="838"/>
      <c r="BE37" s="839"/>
      <c r="BF37" s="839"/>
      <c r="BG37" s="839"/>
      <c r="BH37" s="839"/>
      <c r="BI37" s="840"/>
      <c r="BJ37" s="232"/>
      <c r="BK37" s="232"/>
      <c r="BL37" s="232"/>
      <c r="BM37" s="232"/>
      <c r="BN37" s="232"/>
      <c r="BO37" s="241"/>
      <c r="BP37" s="241"/>
      <c r="BQ37" s="238">
        <v>31</v>
      </c>
      <c r="BR37" s="239"/>
      <c r="BS37" s="777"/>
      <c r="BT37" s="778"/>
      <c r="BU37" s="778"/>
      <c r="BV37" s="778"/>
      <c r="BW37" s="778"/>
      <c r="BX37" s="778"/>
      <c r="BY37" s="778"/>
      <c r="BZ37" s="778"/>
      <c r="CA37" s="778"/>
      <c r="CB37" s="778"/>
      <c r="CC37" s="778"/>
      <c r="CD37" s="778"/>
      <c r="CE37" s="778"/>
      <c r="CF37" s="778"/>
      <c r="CG37" s="779"/>
      <c r="CH37" s="780"/>
      <c r="CI37" s="781"/>
      <c r="CJ37" s="781"/>
      <c r="CK37" s="781"/>
      <c r="CL37" s="782"/>
      <c r="CM37" s="780"/>
      <c r="CN37" s="781"/>
      <c r="CO37" s="781"/>
      <c r="CP37" s="781"/>
      <c r="CQ37" s="782"/>
      <c r="CR37" s="780"/>
      <c r="CS37" s="781"/>
      <c r="CT37" s="781"/>
      <c r="CU37" s="781"/>
      <c r="CV37" s="782"/>
      <c r="CW37" s="780"/>
      <c r="CX37" s="781"/>
      <c r="CY37" s="781"/>
      <c r="CZ37" s="781"/>
      <c r="DA37" s="782"/>
      <c r="DB37" s="780"/>
      <c r="DC37" s="781"/>
      <c r="DD37" s="781"/>
      <c r="DE37" s="781"/>
      <c r="DF37" s="782"/>
      <c r="DG37" s="780"/>
      <c r="DH37" s="781"/>
      <c r="DI37" s="781"/>
      <c r="DJ37" s="781"/>
      <c r="DK37" s="782"/>
      <c r="DL37" s="780"/>
      <c r="DM37" s="781"/>
      <c r="DN37" s="781"/>
      <c r="DO37" s="781"/>
      <c r="DP37" s="782"/>
      <c r="DQ37" s="780"/>
      <c r="DR37" s="781"/>
      <c r="DS37" s="781"/>
      <c r="DT37" s="781"/>
      <c r="DU37" s="782"/>
      <c r="DV37" s="777"/>
      <c r="DW37" s="778"/>
      <c r="DX37" s="778"/>
      <c r="DY37" s="778"/>
      <c r="DZ37" s="795"/>
      <c r="EA37" s="230"/>
    </row>
    <row r="38" spans="1:131" ht="26.25" customHeight="1" x14ac:dyDescent="0.15">
      <c r="A38" s="242">
        <v>11</v>
      </c>
      <c r="B38" s="786"/>
      <c r="C38" s="787"/>
      <c r="D38" s="787"/>
      <c r="E38" s="787"/>
      <c r="F38" s="787"/>
      <c r="G38" s="787"/>
      <c r="H38" s="787"/>
      <c r="I38" s="787"/>
      <c r="J38" s="787"/>
      <c r="K38" s="787"/>
      <c r="L38" s="787"/>
      <c r="M38" s="787"/>
      <c r="N38" s="787"/>
      <c r="O38" s="787"/>
      <c r="P38" s="788"/>
      <c r="Q38" s="789"/>
      <c r="R38" s="790"/>
      <c r="S38" s="790"/>
      <c r="T38" s="790"/>
      <c r="U38" s="790"/>
      <c r="V38" s="790"/>
      <c r="W38" s="790"/>
      <c r="X38" s="790"/>
      <c r="Y38" s="790"/>
      <c r="Z38" s="790"/>
      <c r="AA38" s="790"/>
      <c r="AB38" s="790"/>
      <c r="AC38" s="790"/>
      <c r="AD38" s="790"/>
      <c r="AE38" s="791"/>
      <c r="AF38" s="792"/>
      <c r="AG38" s="793"/>
      <c r="AH38" s="793"/>
      <c r="AI38" s="793"/>
      <c r="AJ38" s="794"/>
      <c r="AK38" s="841"/>
      <c r="AL38" s="837"/>
      <c r="AM38" s="837"/>
      <c r="AN38" s="837"/>
      <c r="AO38" s="837"/>
      <c r="AP38" s="837"/>
      <c r="AQ38" s="837"/>
      <c r="AR38" s="837"/>
      <c r="AS38" s="837"/>
      <c r="AT38" s="837"/>
      <c r="AU38" s="837"/>
      <c r="AV38" s="837"/>
      <c r="AW38" s="837"/>
      <c r="AX38" s="837"/>
      <c r="AY38" s="837"/>
      <c r="AZ38" s="838"/>
      <c r="BA38" s="838"/>
      <c r="BB38" s="838"/>
      <c r="BC38" s="838"/>
      <c r="BD38" s="838"/>
      <c r="BE38" s="839"/>
      <c r="BF38" s="839"/>
      <c r="BG38" s="839"/>
      <c r="BH38" s="839"/>
      <c r="BI38" s="840"/>
      <c r="BJ38" s="232"/>
      <c r="BK38" s="232"/>
      <c r="BL38" s="232"/>
      <c r="BM38" s="232"/>
      <c r="BN38" s="232"/>
      <c r="BO38" s="241"/>
      <c r="BP38" s="241"/>
      <c r="BQ38" s="238">
        <v>32</v>
      </c>
      <c r="BR38" s="239"/>
      <c r="BS38" s="777"/>
      <c r="BT38" s="778"/>
      <c r="BU38" s="778"/>
      <c r="BV38" s="778"/>
      <c r="BW38" s="778"/>
      <c r="BX38" s="778"/>
      <c r="BY38" s="778"/>
      <c r="BZ38" s="778"/>
      <c r="CA38" s="778"/>
      <c r="CB38" s="778"/>
      <c r="CC38" s="778"/>
      <c r="CD38" s="778"/>
      <c r="CE38" s="778"/>
      <c r="CF38" s="778"/>
      <c r="CG38" s="779"/>
      <c r="CH38" s="780"/>
      <c r="CI38" s="781"/>
      <c r="CJ38" s="781"/>
      <c r="CK38" s="781"/>
      <c r="CL38" s="782"/>
      <c r="CM38" s="780"/>
      <c r="CN38" s="781"/>
      <c r="CO38" s="781"/>
      <c r="CP38" s="781"/>
      <c r="CQ38" s="782"/>
      <c r="CR38" s="780"/>
      <c r="CS38" s="781"/>
      <c r="CT38" s="781"/>
      <c r="CU38" s="781"/>
      <c r="CV38" s="782"/>
      <c r="CW38" s="780"/>
      <c r="CX38" s="781"/>
      <c r="CY38" s="781"/>
      <c r="CZ38" s="781"/>
      <c r="DA38" s="782"/>
      <c r="DB38" s="780"/>
      <c r="DC38" s="781"/>
      <c r="DD38" s="781"/>
      <c r="DE38" s="781"/>
      <c r="DF38" s="782"/>
      <c r="DG38" s="780"/>
      <c r="DH38" s="781"/>
      <c r="DI38" s="781"/>
      <c r="DJ38" s="781"/>
      <c r="DK38" s="782"/>
      <c r="DL38" s="780"/>
      <c r="DM38" s="781"/>
      <c r="DN38" s="781"/>
      <c r="DO38" s="781"/>
      <c r="DP38" s="782"/>
      <c r="DQ38" s="780"/>
      <c r="DR38" s="781"/>
      <c r="DS38" s="781"/>
      <c r="DT38" s="781"/>
      <c r="DU38" s="782"/>
      <c r="DV38" s="777"/>
      <c r="DW38" s="778"/>
      <c r="DX38" s="778"/>
      <c r="DY38" s="778"/>
      <c r="DZ38" s="795"/>
      <c r="EA38" s="230"/>
    </row>
    <row r="39" spans="1:131" ht="26.25" customHeight="1" x14ac:dyDescent="0.15">
      <c r="A39" s="242">
        <v>12</v>
      </c>
      <c r="B39" s="786"/>
      <c r="C39" s="787"/>
      <c r="D39" s="787"/>
      <c r="E39" s="787"/>
      <c r="F39" s="787"/>
      <c r="G39" s="787"/>
      <c r="H39" s="787"/>
      <c r="I39" s="787"/>
      <c r="J39" s="787"/>
      <c r="K39" s="787"/>
      <c r="L39" s="787"/>
      <c r="M39" s="787"/>
      <c r="N39" s="787"/>
      <c r="O39" s="787"/>
      <c r="P39" s="788"/>
      <c r="Q39" s="789"/>
      <c r="R39" s="790"/>
      <c r="S39" s="790"/>
      <c r="T39" s="790"/>
      <c r="U39" s="790"/>
      <c r="V39" s="790"/>
      <c r="W39" s="790"/>
      <c r="X39" s="790"/>
      <c r="Y39" s="790"/>
      <c r="Z39" s="790"/>
      <c r="AA39" s="790"/>
      <c r="AB39" s="790"/>
      <c r="AC39" s="790"/>
      <c r="AD39" s="790"/>
      <c r="AE39" s="791"/>
      <c r="AF39" s="792"/>
      <c r="AG39" s="793"/>
      <c r="AH39" s="793"/>
      <c r="AI39" s="793"/>
      <c r="AJ39" s="794"/>
      <c r="AK39" s="841"/>
      <c r="AL39" s="837"/>
      <c r="AM39" s="837"/>
      <c r="AN39" s="837"/>
      <c r="AO39" s="837"/>
      <c r="AP39" s="837"/>
      <c r="AQ39" s="837"/>
      <c r="AR39" s="837"/>
      <c r="AS39" s="837"/>
      <c r="AT39" s="837"/>
      <c r="AU39" s="837"/>
      <c r="AV39" s="837"/>
      <c r="AW39" s="837"/>
      <c r="AX39" s="837"/>
      <c r="AY39" s="837"/>
      <c r="AZ39" s="838"/>
      <c r="BA39" s="838"/>
      <c r="BB39" s="838"/>
      <c r="BC39" s="838"/>
      <c r="BD39" s="838"/>
      <c r="BE39" s="839"/>
      <c r="BF39" s="839"/>
      <c r="BG39" s="839"/>
      <c r="BH39" s="839"/>
      <c r="BI39" s="840"/>
      <c r="BJ39" s="232"/>
      <c r="BK39" s="232"/>
      <c r="BL39" s="232"/>
      <c r="BM39" s="232"/>
      <c r="BN39" s="232"/>
      <c r="BO39" s="241"/>
      <c r="BP39" s="241"/>
      <c r="BQ39" s="238">
        <v>33</v>
      </c>
      <c r="BR39" s="239"/>
      <c r="BS39" s="777"/>
      <c r="BT39" s="778"/>
      <c r="BU39" s="778"/>
      <c r="BV39" s="778"/>
      <c r="BW39" s="778"/>
      <c r="BX39" s="778"/>
      <c r="BY39" s="778"/>
      <c r="BZ39" s="778"/>
      <c r="CA39" s="778"/>
      <c r="CB39" s="778"/>
      <c r="CC39" s="778"/>
      <c r="CD39" s="778"/>
      <c r="CE39" s="778"/>
      <c r="CF39" s="778"/>
      <c r="CG39" s="779"/>
      <c r="CH39" s="780"/>
      <c r="CI39" s="781"/>
      <c r="CJ39" s="781"/>
      <c r="CK39" s="781"/>
      <c r="CL39" s="782"/>
      <c r="CM39" s="780"/>
      <c r="CN39" s="781"/>
      <c r="CO39" s="781"/>
      <c r="CP39" s="781"/>
      <c r="CQ39" s="782"/>
      <c r="CR39" s="780"/>
      <c r="CS39" s="781"/>
      <c r="CT39" s="781"/>
      <c r="CU39" s="781"/>
      <c r="CV39" s="782"/>
      <c r="CW39" s="780"/>
      <c r="CX39" s="781"/>
      <c r="CY39" s="781"/>
      <c r="CZ39" s="781"/>
      <c r="DA39" s="782"/>
      <c r="DB39" s="780"/>
      <c r="DC39" s="781"/>
      <c r="DD39" s="781"/>
      <c r="DE39" s="781"/>
      <c r="DF39" s="782"/>
      <c r="DG39" s="780"/>
      <c r="DH39" s="781"/>
      <c r="DI39" s="781"/>
      <c r="DJ39" s="781"/>
      <c r="DK39" s="782"/>
      <c r="DL39" s="780"/>
      <c r="DM39" s="781"/>
      <c r="DN39" s="781"/>
      <c r="DO39" s="781"/>
      <c r="DP39" s="782"/>
      <c r="DQ39" s="780"/>
      <c r="DR39" s="781"/>
      <c r="DS39" s="781"/>
      <c r="DT39" s="781"/>
      <c r="DU39" s="782"/>
      <c r="DV39" s="777"/>
      <c r="DW39" s="778"/>
      <c r="DX39" s="778"/>
      <c r="DY39" s="778"/>
      <c r="DZ39" s="795"/>
      <c r="EA39" s="230"/>
    </row>
    <row r="40" spans="1:131" ht="26.25" customHeight="1" x14ac:dyDescent="0.15">
      <c r="A40" s="238">
        <v>13</v>
      </c>
      <c r="B40" s="786"/>
      <c r="C40" s="787"/>
      <c r="D40" s="787"/>
      <c r="E40" s="787"/>
      <c r="F40" s="787"/>
      <c r="G40" s="787"/>
      <c r="H40" s="787"/>
      <c r="I40" s="787"/>
      <c r="J40" s="787"/>
      <c r="K40" s="787"/>
      <c r="L40" s="787"/>
      <c r="M40" s="787"/>
      <c r="N40" s="787"/>
      <c r="O40" s="787"/>
      <c r="P40" s="788"/>
      <c r="Q40" s="789"/>
      <c r="R40" s="790"/>
      <c r="S40" s="790"/>
      <c r="T40" s="790"/>
      <c r="U40" s="790"/>
      <c r="V40" s="790"/>
      <c r="W40" s="790"/>
      <c r="X40" s="790"/>
      <c r="Y40" s="790"/>
      <c r="Z40" s="790"/>
      <c r="AA40" s="790"/>
      <c r="AB40" s="790"/>
      <c r="AC40" s="790"/>
      <c r="AD40" s="790"/>
      <c r="AE40" s="791"/>
      <c r="AF40" s="792"/>
      <c r="AG40" s="793"/>
      <c r="AH40" s="793"/>
      <c r="AI40" s="793"/>
      <c r="AJ40" s="794"/>
      <c r="AK40" s="841"/>
      <c r="AL40" s="837"/>
      <c r="AM40" s="837"/>
      <c r="AN40" s="837"/>
      <c r="AO40" s="837"/>
      <c r="AP40" s="837"/>
      <c r="AQ40" s="837"/>
      <c r="AR40" s="837"/>
      <c r="AS40" s="837"/>
      <c r="AT40" s="837"/>
      <c r="AU40" s="837"/>
      <c r="AV40" s="837"/>
      <c r="AW40" s="837"/>
      <c r="AX40" s="837"/>
      <c r="AY40" s="837"/>
      <c r="AZ40" s="838"/>
      <c r="BA40" s="838"/>
      <c r="BB40" s="838"/>
      <c r="BC40" s="838"/>
      <c r="BD40" s="838"/>
      <c r="BE40" s="839"/>
      <c r="BF40" s="839"/>
      <c r="BG40" s="839"/>
      <c r="BH40" s="839"/>
      <c r="BI40" s="840"/>
      <c r="BJ40" s="232"/>
      <c r="BK40" s="232"/>
      <c r="BL40" s="232"/>
      <c r="BM40" s="232"/>
      <c r="BN40" s="232"/>
      <c r="BO40" s="241"/>
      <c r="BP40" s="241"/>
      <c r="BQ40" s="238">
        <v>34</v>
      </c>
      <c r="BR40" s="239"/>
      <c r="BS40" s="777"/>
      <c r="BT40" s="778"/>
      <c r="BU40" s="778"/>
      <c r="BV40" s="778"/>
      <c r="BW40" s="778"/>
      <c r="BX40" s="778"/>
      <c r="BY40" s="778"/>
      <c r="BZ40" s="778"/>
      <c r="CA40" s="778"/>
      <c r="CB40" s="778"/>
      <c r="CC40" s="778"/>
      <c r="CD40" s="778"/>
      <c r="CE40" s="778"/>
      <c r="CF40" s="778"/>
      <c r="CG40" s="779"/>
      <c r="CH40" s="780"/>
      <c r="CI40" s="781"/>
      <c r="CJ40" s="781"/>
      <c r="CK40" s="781"/>
      <c r="CL40" s="782"/>
      <c r="CM40" s="780"/>
      <c r="CN40" s="781"/>
      <c r="CO40" s="781"/>
      <c r="CP40" s="781"/>
      <c r="CQ40" s="782"/>
      <c r="CR40" s="780"/>
      <c r="CS40" s="781"/>
      <c r="CT40" s="781"/>
      <c r="CU40" s="781"/>
      <c r="CV40" s="782"/>
      <c r="CW40" s="780"/>
      <c r="CX40" s="781"/>
      <c r="CY40" s="781"/>
      <c r="CZ40" s="781"/>
      <c r="DA40" s="782"/>
      <c r="DB40" s="780"/>
      <c r="DC40" s="781"/>
      <c r="DD40" s="781"/>
      <c r="DE40" s="781"/>
      <c r="DF40" s="782"/>
      <c r="DG40" s="780"/>
      <c r="DH40" s="781"/>
      <c r="DI40" s="781"/>
      <c r="DJ40" s="781"/>
      <c r="DK40" s="782"/>
      <c r="DL40" s="780"/>
      <c r="DM40" s="781"/>
      <c r="DN40" s="781"/>
      <c r="DO40" s="781"/>
      <c r="DP40" s="782"/>
      <c r="DQ40" s="780"/>
      <c r="DR40" s="781"/>
      <c r="DS40" s="781"/>
      <c r="DT40" s="781"/>
      <c r="DU40" s="782"/>
      <c r="DV40" s="777"/>
      <c r="DW40" s="778"/>
      <c r="DX40" s="778"/>
      <c r="DY40" s="778"/>
      <c r="DZ40" s="795"/>
      <c r="EA40" s="230"/>
    </row>
    <row r="41" spans="1:131" ht="26.25" customHeight="1" x14ac:dyDescent="0.15">
      <c r="A41" s="238">
        <v>14</v>
      </c>
      <c r="B41" s="786"/>
      <c r="C41" s="787"/>
      <c r="D41" s="787"/>
      <c r="E41" s="787"/>
      <c r="F41" s="787"/>
      <c r="G41" s="787"/>
      <c r="H41" s="787"/>
      <c r="I41" s="787"/>
      <c r="J41" s="787"/>
      <c r="K41" s="787"/>
      <c r="L41" s="787"/>
      <c r="M41" s="787"/>
      <c r="N41" s="787"/>
      <c r="O41" s="787"/>
      <c r="P41" s="788"/>
      <c r="Q41" s="789"/>
      <c r="R41" s="790"/>
      <c r="S41" s="790"/>
      <c r="T41" s="790"/>
      <c r="U41" s="790"/>
      <c r="V41" s="790"/>
      <c r="W41" s="790"/>
      <c r="X41" s="790"/>
      <c r="Y41" s="790"/>
      <c r="Z41" s="790"/>
      <c r="AA41" s="790"/>
      <c r="AB41" s="790"/>
      <c r="AC41" s="790"/>
      <c r="AD41" s="790"/>
      <c r="AE41" s="791"/>
      <c r="AF41" s="792"/>
      <c r="AG41" s="793"/>
      <c r="AH41" s="793"/>
      <c r="AI41" s="793"/>
      <c r="AJ41" s="794"/>
      <c r="AK41" s="841"/>
      <c r="AL41" s="837"/>
      <c r="AM41" s="837"/>
      <c r="AN41" s="837"/>
      <c r="AO41" s="837"/>
      <c r="AP41" s="837"/>
      <c r="AQ41" s="837"/>
      <c r="AR41" s="837"/>
      <c r="AS41" s="837"/>
      <c r="AT41" s="837"/>
      <c r="AU41" s="837"/>
      <c r="AV41" s="837"/>
      <c r="AW41" s="837"/>
      <c r="AX41" s="837"/>
      <c r="AY41" s="837"/>
      <c r="AZ41" s="838"/>
      <c r="BA41" s="838"/>
      <c r="BB41" s="838"/>
      <c r="BC41" s="838"/>
      <c r="BD41" s="838"/>
      <c r="BE41" s="839"/>
      <c r="BF41" s="839"/>
      <c r="BG41" s="839"/>
      <c r="BH41" s="839"/>
      <c r="BI41" s="840"/>
      <c r="BJ41" s="232"/>
      <c r="BK41" s="232"/>
      <c r="BL41" s="232"/>
      <c r="BM41" s="232"/>
      <c r="BN41" s="232"/>
      <c r="BO41" s="241"/>
      <c r="BP41" s="241"/>
      <c r="BQ41" s="238">
        <v>35</v>
      </c>
      <c r="BR41" s="239"/>
      <c r="BS41" s="777"/>
      <c r="BT41" s="778"/>
      <c r="BU41" s="778"/>
      <c r="BV41" s="778"/>
      <c r="BW41" s="778"/>
      <c r="BX41" s="778"/>
      <c r="BY41" s="778"/>
      <c r="BZ41" s="778"/>
      <c r="CA41" s="778"/>
      <c r="CB41" s="778"/>
      <c r="CC41" s="778"/>
      <c r="CD41" s="778"/>
      <c r="CE41" s="778"/>
      <c r="CF41" s="778"/>
      <c r="CG41" s="779"/>
      <c r="CH41" s="780"/>
      <c r="CI41" s="781"/>
      <c r="CJ41" s="781"/>
      <c r="CK41" s="781"/>
      <c r="CL41" s="782"/>
      <c r="CM41" s="780"/>
      <c r="CN41" s="781"/>
      <c r="CO41" s="781"/>
      <c r="CP41" s="781"/>
      <c r="CQ41" s="782"/>
      <c r="CR41" s="780"/>
      <c r="CS41" s="781"/>
      <c r="CT41" s="781"/>
      <c r="CU41" s="781"/>
      <c r="CV41" s="782"/>
      <c r="CW41" s="780"/>
      <c r="CX41" s="781"/>
      <c r="CY41" s="781"/>
      <c r="CZ41" s="781"/>
      <c r="DA41" s="782"/>
      <c r="DB41" s="780"/>
      <c r="DC41" s="781"/>
      <c r="DD41" s="781"/>
      <c r="DE41" s="781"/>
      <c r="DF41" s="782"/>
      <c r="DG41" s="780"/>
      <c r="DH41" s="781"/>
      <c r="DI41" s="781"/>
      <c r="DJ41" s="781"/>
      <c r="DK41" s="782"/>
      <c r="DL41" s="780"/>
      <c r="DM41" s="781"/>
      <c r="DN41" s="781"/>
      <c r="DO41" s="781"/>
      <c r="DP41" s="782"/>
      <c r="DQ41" s="780"/>
      <c r="DR41" s="781"/>
      <c r="DS41" s="781"/>
      <c r="DT41" s="781"/>
      <c r="DU41" s="782"/>
      <c r="DV41" s="777"/>
      <c r="DW41" s="778"/>
      <c r="DX41" s="778"/>
      <c r="DY41" s="778"/>
      <c r="DZ41" s="795"/>
      <c r="EA41" s="230"/>
    </row>
    <row r="42" spans="1:131" ht="26.25" customHeight="1" x14ac:dyDescent="0.15">
      <c r="A42" s="238">
        <v>15</v>
      </c>
      <c r="B42" s="786"/>
      <c r="C42" s="787"/>
      <c r="D42" s="787"/>
      <c r="E42" s="787"/>
      <c r="F42" s="787"/>
      <c r="G42" s="787"/>
      <c r="H42" s="787"/>
      <c r="I42" s="787"/>
      <c r="J42" s="787"/>
      <c r="K42" s="787"/>
      <c r="L42" s="787"/>
      <c r="M42" s="787"/>
      <c r="N42" s="787"/>
      <c r="O42" s="787"/>
      <c r="P42" s="788"/>
      <c r="Q42" s="789"/>
      <c r="R42" s="790"/>
      <c r="S42" s="790"/>
      <c r="T42" s="790"/>
      <c r="U42" s="790"/>
      <c r="V42" s="790"/>
      <c r="W42" s="790"/>
      <c r="X42" s="790"/>
      <c r="Y42" s="790"/>
      <c r="Z42" s="790"/>
      <c r="AA42" s="790"/>
      <c r="AB42" s="790"/>
      <c r="AC42" s="790"/>
      <c r="AD42" s="790"/>
      <c r="AE42" s="791"/>
      <c r="AF42" s="792"/>
      <c r="AG42" s="793"/>
      <c r="AH42" s="793"/>
      <c r="AI42" s="793"/>
      <c r="AJ42" s="794"/>
      <c r="AK42" s="841"/>
      <c r="AL42" s="837"/>
      <c r="AM42" s="837"/>
      <c r="AN42" s="837"/>
      <c r="AO42" s="837"/>
      <c r="AP42" s="837"/>
      <c r="AQ42" s="837"/>
      <c r="AR42" s="837"/>
      <c r="AS42" s="837"/>
      <c r="AT42" s="837"/>
      <c r="AU42" s="837"/>
      <c r="AV42" s="837"/>
      <c r="AW42" s="837"/>
      <c r="AX42" s="837"/>
      <c r="AY42" s="837"/>
      <c r="AZ42" s="838"/>
      <c r="BA42" s="838"/>
      <c r="BB42" s="838"/>
      <c r="BC42" s="838"/>
      <c r="BD42" s="838"/>
      <c r="BE42" s="839"/>
      <c r="BF42" s="839"/>
      <c r="BG42" s="839"/>
      <c r="BH42" s="839"/>
      <c r="BI42" s="840"/>
      <c r="BJ42" s="232"/>
      <c r="BK42" s="232"/>
      <c r="BL42" s="232"/>
      <c r="BM42" s="232"/>
      <c r="BN42" s="232"/>
      <c r="BO42" s="241"/>
      <c r="BP42" s="241"/>
      <c r="BQ42" s="238">
        <v>36</v>
      </c>
      <c r="BR42" s="239"/>
      <c r="BS42" s="777"/>
      <c r="BT42" s="778"/>
      <c r="BU42" s="778"/>
      <c r="BV42" s="778"/>
      <c r="BW42" s="778"/>
      <c r="BX42" s="778"/>
      <c r="BY42" s="778"/>
      <c r="BZ42" s="778"/>
      <c r="CA42" s="778"/>
      <c r="CB42" s="778"/>
      <c r="CC42" s="778"/>
      <c r="CD42" s="778"/>
      <c r="CE42" s="778"/>
      <c r="CF42" s="778"/>
      <c r="CG42" s="779"/>
      <c r="CH42" s="780"/>
      <c r="CI42" s="781"/>
      <c r="CJ42" s="781"/>
      <c r="CK42" s="781"/>
      <c r="CL42" s="782"/>
      <c r="CM42" s="780"/>
      <c r="CN42" s="781"/>
      <c r="CO42" s="781"/>
      <c r="CP42" s="781"/>
      <c r="CQ42" s="782"/>
      <c r="CR42" s="780"/>
      <c r="CS42" s="781"/>
      <c r="CT42" s="781"/>
      <c r="CU42" s="781"/>
      <c r="CV42" s="782"/>
      <c r="CW42" s="780"/>
      <c r="CX42" s="781"/>
      <c r="CY42" s="781"/>
      <c r="CZ42" s="781"/>
      <c r="DA42" s="782"/>
      <c r="DB42" s="780"/>
      <c r="DC42" s="781"/>
      <c r="DD42" s="781"/>
      <c r="DE42" s="781"/>
      <c r="DF42" s="782"/>
      <c r="DG42" s="780"/>
      <c r="DH42" s="781"/>
      <c r="DI42" s="781"/>
      <c r="DJ42" s="781"/>
      <c r="DK42" s="782"/>
      <c r="DL42" s="780"/>
      <c r="DM42" s="781"/>
      <c r="DN42" s="781"/>
      <c r="DO42" s="781"/>
      <c r="DP42" s="782"/>
      <c r="DQ42" s="780"/>
      <c r="DR42" s="781"/>
      <c r="DS42" s="781"/>
      <c r="DT42" s="781"/>
      <c r="DU42" s="782"/>
      <c r="DV42" s="777"/>
      <c r="DW42" s="778"/>
      <c r="DX42" s="778"/>
      <c r="DY42" s="778"/>
      <c r="DZ42" s="795"/>
      <c r="EA42" s="230"/>
    </row>
    <row r="43" spans="1:131" ht="26.25" customHeight="1" x14ac:dyDescent="0.15">
      <c r="A43" s="238">
        <v>16</v>
      </c>
      <c r="B43" s="786"/>
      <c r="C43" s="787"/>
      <c r="D43" s="787"/>
      <c r="E43" s="787"/>
      <c r="F43" s="787"/>
      <c r="G43" s="787"/>
      <c r="H43" s="787"/>
      <c r="I43" s="787"/>
      <c r="J43" s="787"/>
      <c r="K43" s="787"/>
      <c r="L43" s="787"/>
      <c r="M43" s="787"/>
      <c r="N43" s="787"/>
      <c r="O43" s="787"/>
      <c r="P43" s="788"/>
      <c r="Q43" s="789"/>
      <c r="R43" s="790"/>
      <c r="S43" s="790"/>
      <c r="T43" s="790"/>
      <c r="U43" s="790"/>
      <c r="V43" s="790"/>
      <c r="W43" s="790"/>
      <c r="X43" s="790"/>
      <c r="Y43" s="790"/>
      <c r="Z43" s="790"/>
      <c r="AA43" s="790"/>
      <c r="AB43" s="790"/>
      <c r="AC43" s="790"/>
      <c r="AD43" s="790"/>
      <c r="AE43" s="791"/>
      <c r="AF43" s="792"/>
      <c r="AG43" s="793"/>
      <c r="AH43" s="793"/>
      <c r="AI43" s="793"/>
      <c r="AJ43" s="794"/>
      <c r="AK43" s="841"/>
      <c r="AL43" s="837"/>
      <c r="AM43" s="837"/>
      <c r="AN43" s="837"/>
      <c r="AO43" s="837"/>
      <c r="AP43" s="837"/>
      <c r="AQ43" s="837"/>
      <c r="AR43" s="837"/>
      <c r="AS43" s="837"/>
      <c r="AT43" s="837"/>
      <c r="AU43" s="837"/>
      <c r="AV43" s="837"/>
      <c r="AW43" s="837"/>
      <c r="AX43" s="837"/>
      <c r="AY43" s="837"/>
      <c r="AZ43" s="838"/>
      <c r="BA43" s="838"/>
      <c r="BB43" s="838"/>
      <c r="BC43" s="838"/>
      <c r="BD43" s="838"/>
      <c r="BE43" s="839"/>
      <c r="BF43" s="839"/>
      <c r="BG43" s="839"/>
      <c r="BH43" s="839"/>
      <c r="BI43" s="840"/>
      <c r="BJ43" s="232"/>
      <c r="BK43" s="232"/>
      <c r="BL43" s="232"/>
      <c r="BM43" s="232"/>
      <c r="BN43" s="232"/>
      <c r="BO43" s="241"/>
      <c r="BP43" s="241"/>
      <c r="BQ43" s="238">
        <v>37</v>
      </c>
      <c r="BR43" s="239"/>
      <c r="BS43" s="777"/>
      <c r="BT43" s="778"/>
      <c r="BU43" s="778"/>
      <c r="BV43" s="778"/>
      <c r="BW43" s="778"/>
      <c r="BX43" s="778"/>
      <c r="BY43" s="778"/>
      <c r="BZ43" s="778"/>
      <c r="CA43" s="778"/>
      <c r="CB43" s="778"/>
      <c r="CC43" s="778"/>
      <c r="CD43" s="778"/>
      <c r="CE43" s="778"/>
      <c r="CF43" s="778"/>
      <c r="CG43" s="779"/>
      <c r="CH43" s="780"/>
      <c r="CI43" s="781"/>
      <c r="CJ43" s="781"/>
      <c r="CK43" s="781"/>
      <c r="CL43" s="782"/>
      <c r="CM43" s="780"/>
      <c r="CN43" s="781"/>
      <c r="CO43" s="781"/>
      <c r="CP43" s="781"/>
      <c r="CQ43" s="782"/>
      <c r="CR43" s="780"/>
      <c r="CS43" s="781"/>
      <c r="CT43" s="781"/>
      <c r="CU43" s="781"/>
      <c r="CV43" s="782"/>
      <c r="CW43" s="780"/>
      <c r="CX43" s="781"/>
      <c r="CY43" s="781"/>
      <c r="CZ43" s="781"/>
      <c r="DA43" s="782"/>
      <c r="DB43" s="780"/>
      <c r="DC43" s="781"/>
      <c r="DD43" s="781"/>
      <c r="DE43" s="781"/>
      <c r="DF43" s="782"/>
      <c r="DG43" s="780"/>
      <c r="DH43" s="781"/>
      <c r="DI43" s="781"/>
      <c r="DJ43" s="781"/>
      <c r="DK43" s="782"/>
      <c r="DL43" s="780"/>
      <c r="DM43" s="781"/>
      <c r="DN43" s="781"/>
      <c r="DO43" s="781"/>
      <c r="DP43" s="782"/>
      <c r="DQ43" s="780"/>
      <c r="DR43" s="781"/>
      <c r="DS43" s="781"/>
      <c r="DT43" s="781"/>
      <c r="DU43" s="782"/>
      <c r="DV43" s="777"/>
      <c r="DW43" s="778"/>
      <c r="DX43" s="778"/>
      <c r="DY43" s="778"/>
      <c r="DZ43" s="795"/>
      <c r="EA43" s="230"/>
    </row>
    <row r="44" spans="1:131" ht="26.25" customHeight="1" x14ac:dyDescent="0.15">
      <c r="A44" s="238">
        <v>17</v>
      </c>
      <c r="B44" s="786"/>
      <c r="C44" s="787"/>
      <c r="D44" s="787"/>
      <c r="E44" s="787"/>
      <c r="F44" s="787"/>
      <c r="G44" s="787"/>
      <c r="H44" s="787"/>
      <c r="I44" s="787"/>
      <c r="J44" s="787"/>
      <c r="K44" s="787"/>
      <c r="L44" s="787"/>
      <c r="M44" s="787"/>
      <c r="N44" s="787"/>
      <c r="O44" s="787"/>
      <c r="P44" s="788"/>
      <c r="Q44" s="789"/>
      <c r="R44" s="790"/>
      <c r="S44" s="790"/>
      <c r="T44" s="790"/>
      <c r="U44" s="790"/>
      <c r="V44" s="790"/>
      <c r="W44" s="790"/>
      <c r="X44" s="790"/>
      <c r="Y44" s="790"/>
      <c r="Z44" s="790"/>
      <c r="AA44" s="790"/>
      <c r="AB44" s="790"/>
      <c r="AC44" s="790"/>
      <c r="AD44" s="790"/>
      <c r="AE44" s="791"/>
      <c r="AF44" s="792"/>
      <c r="AG44" s="793"/>
      <c r="AH44" s="793"/>
      <c r="AI44" s="793"/>
      <c r="AJ44" s="794"/>
      <c r="AK44" s="841"/>
      <c r="AL44" s="837"/>
      <c r="AM44" s="837"/>
      <c r="AN44" s="837"/>
      <c r="AO44" s="837"/>
      <c r="AP44" s="837"/>
      <c r="AQ44" s="837"/>
      <c r="AR44" s="837"/>
      <c r="AS44" s="837"/>
      <c r="AT44" s="837"/>
      <c r="AU44" s="837"/>
      <c r="AV44" s="837"/>
      <c r="AW44" s="837"/>
      <c r="AX44" s="837"/>
      <c r="AY44" s="837"/>
      <c r="AZ44" s="838"/>
      <c r="BA44" s="838"/>
      <c r="BB44" s="838"/>
      <c r="BC44" s="838"/>
      <c r="BD44" s="838"/>
      <c r="BE44" s="839"/>
      <c r="BF44" s="839"/>
      <c r="BG44" s="839"/>
      <c r="BH44" s="839"/>
      <c r="BI44" s="840"/>
      <c r="BJ44" s="232"/>
      <c r="BK44" s="232"/>
      <c r="BL44" s="232"/>
      <c r="BM44" s="232"/>
      <c r="BN44" s="232"/>
      <c r="BO44" s="241"/>
      <c r="BP44" s="241"/>
      <c r="BQ44" s="238">
        <v>38</v>
      </c>
      <c r="BR44" s="239"/>
      <c r="BS44" s="777"/>
      <c r="BT44" s="778"/>
      <c r="BU44" s="778"/>
      <c r="BV44" s="778"/>
      <c r="BW44" s="778"/>
      <c r="BX44" s="778"/>
      <c r="BY44" s="778"/>
      <c r="BZ44" s="778"/>
      <c r="CA44" s="778"/>
      <c r="CB44" s="778"/>
      <c r="CC44" s="778"/>
      <c r="CD44" s="778"/>
      <c r="CE44" s="778"/>
      <c r="CF44" s="778"/>
      <c r="CG44" s="779"/>
      <c r="CH44" s="780"/>
      <c r="CI44" s="781"/>
      <c r="CJ44" s="781"/>
      <c r="CK44" s="781"/>
      <c r="CL44" s="782"/>
      <c r="CM44" s="780"/>
      <c r="CN44" s="781"/>
      <c r="CO44" s="781"/>
      <c r="CP44" s="781"/>
      <c r="CQ44" s="782"/>
      <c r="CR44" s="780"/>
      <c r="CS44" s="781"/>
      <c r="CT44" s="781"/>
      <c r="CU44" s="781"/>
      <c r="CV44" s="782"/>
      <c r="CW44" s="780"/>
      <c r="CX44" s="781"/>
      <c r="CY44" s="781"/>
      <c r="CZ44" s="781"/>
      <c r="DA44" s="782"/>
      <c r="DB44" s="780"/>
      <c r="DC44" s="781"/>
      <c r="DD44" s="781"/>
      <c r="DE44" s="781"/>
      <c r="DF44" s="782"/>
      <c r="DG44" s="780"/>
      <c r="DH44" s="781"/>
      <c r="DI44" s="781"/>
      <c r="DJ44" s="781"/>
      <c r="DK44" s="782"/>
      <c r="DL44" s="780"/>
      <c r="DM44" s="781"/>
      <c r="DN44" s="781"/>
      <c r="DO44" s="781"/>
      <c r="DP44" s="782"/>
      <c r="DQ44" s="780"/>
      <c r="DR44" s="781"/>
      <c r="DS44" s="781"/>
      <c r="DT44" s="781"/>
      <c r="DU44" s="782"/>
      <c r="DV44" s="777"/>
      <c r="DW44" s="778"/>
      <c r="DX44" s="778"/>
      <c r="DY44" s="778"/>
      <c r="DZ44" s="795"/>
      <c r="EA44" s="230"/>
    </row>
    <row r="45" spans="1:131" ht="26.25" customHeight="1" x14ac:dyDescent="0.15">
      <c r="A45" s="238">
        <v>18</v>
      </c>
      <c r="B45" s="786"/>
      <c r="C45" s="787"/>
      <c r="D45" s="787"/>
      <c r="E45" s="787"/>
      <c r="F45" s="787"/>
      <c r="G45" s="787"/>
      <c r="H45" s="787"/>
      <c r="I45" s="787"/>
      <c r="J45" s="787"/>
      <c r="K45" s="787"/>
      <c r="L45" s="787"/>
      <c r="M45" s="787"/>
      <c r="N45" s="787"/>
      <c r="O45" s="787"/>
      <c r="P45" s="788"/>
      <c r="Q45" s="789"/>
      <c r="R45" s="790"/>
      <c r="S45" s="790"/>
      <c r="T45" s="790"/>
      <c r="U45" s="790"/>
      <c r="V45" s="790"/>
      <c r="W45" s="790"/>
      <c r="X45" s="790"/>
      <c r="Y45" s="790"/>
      <c r="Z45" s="790"/>
      <c r="AA45" s="790"/>
      <c r="AB45" s="790"/>
      <c r="AC45" s="790"/>
      <c r="AD45" s="790"/>
      <c r="AE45" s="791"/>
      <c r="AF45" s="792"/>
      <c r="AG45" s="793"/>
      <c r="AH45" s="793"/>
      <c r="AI45" s="793"/>
      <c r="AJ45" s="794"/>
      <c r="AK45" s="841"/>
      <c r="AL45" s="837"/>
      <c r="AM45" s="837"/>
      <c r="AN45" s="837"/>
      <c r="AO45" s="837"/>
      <c r="AP45" s="837"/>
      <c r="AQ45" s="837"/>
      <c r="AR45" s="837"/>
      <c r="AS45" s="837"/>
      <c r="AT45" s="837"/>
      <c r="AU45" s="837"/>
      <c r="AV45" s="837"/>
      <c r="AW45" s="837"/>
      <c r="AX45" s="837"/>
      <c r="AY45" s="837"/>
      <c r="AZ45" s="838"/>
      <c r="BA45" s="838"/>
      <c r="BB45" s="838"/>
      <c r="BC45" s="838"/>
      <c r="BD45" s="838"/>
      <c r="BE45" s="839"/>
      <c r="BF45" s="839"/>
      <c r="BG45" s="839"/>
      <c r="BH45" s="839"/>
      <c r="BI45" s="840"/>
      <c r="BJ45" s="232"/>
      <c r="BK45" s="232"/>
      <c r="BL45" s="232"/>
      <c r="BM45" s="232"/>
      <c r="BN45" s="232"/>
      <c r="BO45" s="241"/>
      <c r="BP45" s="241"/>
      <c r="BQ45" s="238">
        <v>39</v>
      </c>
      <c r="BR45" s="239"/>
      <c r="BS45" s="777"/>
      <c r="BT45" s="778"/>
      <c r="BU45" s="778"/>
      <c r="BV45" s="778"/>
      <c r="BW45" s="778"/>
      <c r="BX45" s="778"/>
      <c r="BY45" s="778"/>
      <c r="BZ45" s="778"/>
      <c r="CA45" s="778"/>
      <c r="CB45" s="778"/>
      <c r="CC45" s="778"/>
      <c r="CD45" s="778"/>
      <c r="CE45" s="778"/>
      <c r="CF45" s="778"/>
      <c r="CG45" s="779"/>
      <c r="CH45" s="780"/>
      <c r="CI45" s="781"/>
      <c r="CJ45" s="781"/>
      <c r="CK45" s="781"/>
      <c r="CL45" s="782"/>
      <c r="CM45" s="780"/>
      <c r="CN45" s="781"/>
      <c r="CO45" s="781"/>
      <c r="CP45" s="781"/>
      <c r="CQ45" s="782"/>
      <c r="CR45" s="780"/>
      <c r="CS45" s="781"/>
      <c r="CT45" s="781"/>
      <c r="CU45" s="781"/>
      <c r="CV45" s="782"/>
      <c r="CW45" s="780"/>
      <c r="CX45" s="781"/>
      <c r="CY45" s="781"/>
      <c r="CZ45" s="781"/>
      <c r="DA45" s="782"/>
      <c r="DB45" s="780"/>
      <c r="DC45" s="781"/>
      <c r="DD45" s="781"/>
      <c r="DE45" s="781"/>
      <c r="DF45" s="782"/>
      <c r="DG45" s="780"/>
      <c r="DH45" s="781"/>
      <c r="DI45" s="781"/>
      <c r="DJ45" s="781"/>
      <c r="DK45" s="782"/>
      <c r="DL45" s="780"/>
      <c r="DM45" s="781"/>
      <c r="DN45" s="781"/>
      <c r="DO45" s="781"/>
      <c r="DP45" s="782"/>
      <c r="DQ45" s="780"/>
      <c r="DR45" s="781"/>
      <c r="DS45" s="781"/>
      <c r="DT45" s="781"/>
      <c r="DU45" s="782"/>
      <c r="DV45" s="777"/>
      <c r="DW45" s="778"/>
      <c r="DX45" s="778"/>
      <c r="DY45" s="778"/>
      <c r="DZ45" s="795"/>
      <c r="EA45" s="230"/>
    </row>
    <row r="46" spans="1:131" ht="26.25" customHeight="1" x14ac:dyDescent="0.15">
      <c r="A46" s="238">
        <v>19</v>
      </c>
      <c r="B46" s="786"/>
      <c r="C46" s="787"/>
      <c r="D46" s="787"/>
      <c r="E46" s="787"/>
      <c r="F46" s="787"/>
      <c r="G46" s="787"/>
      <c r="H46" s="787"/>
      <c r="I46" s="787"/>
      <c r="J46" s="787"/>
      <c r="K46" s="787"/>
      <c r="L46" s="787"/>
      <c r="M46" s="787"/>
      <c r="N46" s="787"/>
      <c r="O46" s="787"/>
      <c r="P46" s="788"/>
      <c r="Q46" s="789"/>
      <c r="R46" s="790"/>
      <c r="S46" s="790"/>
      <c r="T46" s="790"/>
      <c r="U46" s="790"/>
      <c r="V46" s="790"/>
      <c r="W46" s="790"/>
      <c r="X46" s="790"/>
      <c r="Y46" s="790"/>
      <c r="Z46" s="790"/>
      <c r="AA46" s="790"/>
      <c r="AB46" s="790"/>
      <c r="AC46" s="790"/>
      <c r="AD46" s="790"/>
      <c r="AE46" s="791"/>
      <c r="AF46" s="792"/>
      <c r="AG46" s="793"/>
      <c r="AH46" s="793"/>
      <c r="AI46" s="793"/>
      <c r="AJ46" s="794"/>
      <c r="AK46" s="841"/>
      <c r="AL46" s="837"/>
      <c r="AM46" s="837"/>
      <c r="AN46" s="837"/>
      <c r="AO46" s="837"/>
      <c r="AP46" s="837"/>
      <c r="AQ46" s="837"/>
      <c r="AR46" s="837"/>
      <c r="AS46" s="837"/>
      <c r="AT46" s="837"/>
      <c r="AU46" s="837"/>
      <c r="AV46" s="837"/>
      <c r="AW46" s="837"/>
      <c r="AX46" s="837"/>
      <c r="AY46" s="837"/>
      <c r="AZ46" s="838"/>
      <c r="BA46" s="838"/>
      <c r="BB46" s="838"/>
      <c r="BC46" s="838"/>
      <c r="BD46" s="838"/>
      <c r="BE46" s="839"/>
      <c r="BF46" s="839"/>
      <c r="BG46" s="839"/>
      <c r="BH46" s="839"/>
      <c r="BI46" s="840"/>
      <c r="BJ46" s="232"/>
      <c r="BK46" s="232"/>
      <c r="BL46" s="232"/>
      <c r="BM46" s="232"/>
      <c r="BN46" s="232"/>
      <c r="BO46" s="241"/>
      <c r="BP46" s="241"/>
      <c r="BQ46" s="238">
        <v>40</v>
      </c>
      <c r="BR46" s="239"/>
      <c r="BS46" s="777"/>
      <c r="BT46" s="778"/>
      <c r="BU46" s="778"/>
      <c r="BV46" s="778"/>
      <c r="BW46" s="778"/>
      <c r="BX46" s="778"/>
      <c r="BY46" s="778"/>
      <c r="BZ46" s="778"/>
      <c r="CA46" s="778"/>
      <c r="CB46" s="778"/>
      <c r="CC46" s="778"/>
      <c r="CD46" s="778"/>
      <c r="CE46" s="778"/>
      <c r="CF46" s="778"/>
      <c r="CG46" s="779"/>
      <c r="CH46" s="780"/>
      <c r="CI46" s="781"/>
      <c r="CJ46" s="781"/>
      <c r="CK46" s="781"/>
      <c r="CL46" s="782"/>
      <c r="CM46" s="780"/>
      <c r="CN46" s="781"/>
      <c r="CO46" s="781"/>
      <c r="CP46" s="781"/>
      <c r="CQ46" s="782"/>
      <c r="CR46" s="780"/>
      <c r="CS46" s="781"/>
      <c r="CT46" s="781"/>
      <c r="CU46" s="781"/>
      <c r="CV46" s="782"/>
      <c r="CW46" s="780"/>
      <c r="CX46" s="781"/>
      <c r="CY46" s="781"/>
      <c r="CZ46" s="781"/>
      <c r="DA46" s="782"/>
      <c r="DB46" s="780"/>
      <c r="DC46" s="781"/>
      <c r="DD46" s="781"/>
      <c r="DE46" s="781"/>
      <c r="DF46" s="782"/>
      <c r="DG46" s="780"/>
      <c r="DH46" s="781"/>
      <c r="DI46" s="781"/>
      <c r="DJ46" s="781"/>
      <c r="DK46" s="782"/>
      <c r="DL46" s="780"/>
      <c r="DM46" s="781"/>
      <c r="DN46" s="781"/>
      <c r="DO46" s="781"/>
      <c r="DP46" s="782"/>
      <c r="DQ46" s="780"/>
      <c r="DR46" s="781"/>
      <c r="DS46" s="781"/>
      <c r="DT46" s="781"/>
      <c r="DU46" s="782"/>
      <c r="DV46" s="777"/>
      <c r="DW46" s="778"/>
      <c r="DX46" s="778"/>
      <c r="DY46" s="778"/>
      <c r="DZ46" s="795"/>
      <c r="EA46" s="230"/>
    </row>
    <row r="47" spans="1:131" ht="26.25" customHeight="1" x14ac:dyDescent="0.15">
      <c r="A47" s="238">
        <v>20</v>
      </c>
      <c r="B47" s="786"/>
      <c r="C47" s="787"/>
      <c r="D47" s="787"/>
      <c r="E47" s="787"/>
      <c r="F47" s="787"/>
      <c r="G47" s="787"/>
      <c r="H47" s="787"/>
      <c r="I47" s="787"/>
      <c r="J47" s="787"/>
      <c r="K47" s="787"/>
      <c r="L47" s="787"/>
      <c r="M47" s="787"/>
      <c r="N47" s="787"/>
      <c r="O47" s="787"/>
      <c r="P47" s="788"/>
      <c r="Q47" s="789"/>
      <c r="R47" s="790"/>
      <c r="S47" s="790"/>
      <c r="T47" s="790"/>
      <c r="U47" s="790"/>
      <c r="V47" s="790"/>
      <c r="W47" s="790"/>
      <c r="X47" s="790"/>
      <c r="Y47" s="790"/>
      <c r="Z47" s="790"/>
      <c r="AA47" s="790"/>
      <c r="AB47" s="790"/>
      <c r="AC47" s="790"/>
      <c r="AD47" s="790"/>
      <c r="AE47" s="791"/>
      <c r="AF47" s="792"/>
      <c r="AG47" s="793"/>
      <c r="AH47" s="793"/>
      <c r="AI47" s="793"/>
      <c r="AJ47" s="794"/>
      <c r="AK47" s="841"/>
      <c r="AL47" s="837"/>
      <c r="AM47" s="837"/>
      <c r="AN47" s="837"/>
      <c r="AO47" s="837"/>
      <c r="AP47" s="837"/>
      <c r="AQ47" s="837"/>
      <c r="AR47" s="837"/>
      <c r="AS47" s="837"/>
      <c r="AT47" s="837"/>
      <c r="AU47" s="837"/>
      <c r="AV47" s="837"/>
      <c r="AW47" s="837"/>
      <c r="AX47" s="837"/>
      <c r="AY47" s="837"/>
      <c r="AZ47" s="838"/>
      <c r="BA47" s="838"/>
      <c r="BB47" s="838"/>
      <c r="BC47" s="838"/>
      <c r="BD47" s="838"/>
      <c r="BE47" s="839"/>
      <c r="BF47" s="839"/>
      <c r="BG47" s="839"/>
      <c r="BH47" s="839"/>
      <c r="BI47" s="840"/>
      <c r="BJ47" s="232"/>
      <c r="BK47" s="232"/>
      <c r="BL47" s="232"/>
      <c r="BM47" s="232"/>
      <c r="BN47" s="232"/>
      <c r="BO47" s="241"/>
      <c r="BP47" s="241"/>
      <c r="BQ47" s="238">
        <v>41</v>
      </c>
      <c r="BR47" s="239"/>
      <c r="BS47" s="777"/>
      <c r="BT47" s="778"/>
      <c r="BU47" s="778"/>
      <c r="BV47" s="778"/>
      <c r="BW47" s="778"/>
      <c r="BX47" s="778"/>
      <c r="BY47" s="778"/>
      <c r="BZ47" s="778"/>
      <c r="CA47" s="778"/>
      <c r="CB47" s="778"/>
      <c r="CC47" s="778"/>
      <c r="CD47" s="778"/>
      <c r="CE47" s="778"/>
      <c r="CF47" s="778"/>
      <c r="CG47" s="779"/>
      <c r="CH47" s="780"/>
      <c r="CI47" s="781"/>
      <c r="CJ47" s="781"/>
      <c r="CK47" s="781"/>
      <c r="CL47" s="782"/>
      <c r="CM47" s="780"/>
      <c r="CN47" s="781"/>
      <c r="CO47" s="781"/>
      <c r="CP47" s="781"/>
      <c r="CQ47" s="782"/>
      <c r="CR47" s="780"/>
      <c r="CS47" s="781"/>
      <c r="CT47" s="781"/>
      <c r="CU47" s="781"/>
      <c r="CV47" s="782"/>
      <c r="CW47" s="780"/>
      <c r="CX47" s="781"/>
      <c r="CY47" s="781"/>
      <c r="CZ47" s="781"/>
      <c r="DA47" s="782"/>
      <c r="DB47" s="780"/>
      <c r="DC47" s="781"/>
      <c r="DD47" s="781"/>
      <c r="DE47" s="781"/>
      <c r="DF47" s="782"/>
      <c r="DG47" s="780"/>
      <c r="DH47" s="781"/>
      <c r="DI47" s="781"/>
      <c r="DJ47" s="781"/>
      <c r="DK47" s="782"/>
      <c r="DL47" s="780"/>
      <c r="DM47" s="781"/>
      <c r="DN47" s="781"/>
      <c r="DO47" s="781"/>
      <c r="DP47" s="782"/>
      <c r="DQ47" s="780"/>
      <c r="DR47" s="781"/>
      <c r="DS47" s="781"/>
      <c r="DT47" s="781"/>
      <c r="DU47" s="782"/>
      <c r="DV47" s="777"/>
      <c r="DW47" s="778"/>
      <c r="DX47" s="778"/>
      <c r="DY47" s="778"/>
      <c r="DZ47" s="795"/>
      <c r="EA47" s="230"/>
    </row>
    <row r="48" spans="1:131" ht="26.25" customHeight="1" x14ac:dyDescent="0.15">
      <c r="A48" s="238">
        <v>21</v>
      </c>
      <c r="B48" s="786"/>
      <c r="C48" s="787"/>
      <c r="D48" s="787"/>
      <c r="E48" s="787"/>
      <c r="F48" s="787"/>
      <c r="G48" s="787"/>
      <c r="H48" s="787"/>
      <c r="I48" s="787"/>
      <c r="J48" s="787"/>
      <c r="K48" s="787"/>
      <c r="L48" s="787"/>
      <c r="M48" s="787"/>
      <c r="N48" s="787"/>
      <c r="O48" s="787"/>
      <c r="P48" s="788"/>
      <c r="Q48" s="789"/>
      <c r="R48" s="790"/>
      <c r="S48" s="790"/>
      <c r="T48" s="790"/>
      <c r="U48" s="790"/>
      <c r="V48" s="790"/>
      <c r="W48" s="790"/>
      <c r="X48" s="790"/>
      <c r="Y48" s="790"/>
      <c r="Z48" s="790"/>
      <c r="AA48" s="790"/>
      <c r="AB48" s="790"/>
      <c r="AC48" s="790"/>
      <c r="AD48" s="790"/>
      <c r="AE48" s="791"/>
      <c r="AF48" s="792"/>
      <c r="AG48" s="793"/>
      <c r="AH48" s="793"/>
      <c r="AI48" s="793"/>
      <c r="AJ48" s="794"/>
      <c r="AK48" s="841"/>
      <c r="AL48" s="837"/>
      <c r="AM48" s="837"/>
      <c r="AN48" s="837"/>
      <c r="AO48" s="837"/>
      <c r="AP48" s="837"/>
      <c r="AQ48" s="837"/>
      <c r="AR48" s="837"/>
      <c r="AS48" s="837"/>
      <c r="AT48" s="837"/>
      <c r="AU48" s="837"/>
      <c r="AV48" s="837"/>
      <c r="AW48" s="837"/>
      <c r="AX48" s="837"/>
      <c r="AY48" s="837"/>
      <c r="AZ48" s="838"/>
      <c r="BA48" s="838"/>
      <c r="BB48" s="838"/>
      <c r="BC48" s="838"/>
      <c r="BD48" s="838"/>
      <c r="BE48" s="839"/>
      <c r="BF48" s="839"/>
      <c r="BG48" s="839"/>
      <c r="BH48" s="839"/>
      <c r="BI48" s="840"/>
      <c r="BJ48" s="232"/>
      <c r="BK48" s="232"/>
      <c r="BL48" s="232"/>
      <c r="BM48" s="232"/>
      <c r="BN48" s="232"/>
      <c r="BO48" s="241"/>
      <c r="BP48" s="241"/>
      <c r="BQ48" s="238">
        <v>42</v>
      </c>
      <c r="BR48" s="239"/>
      <c r="BS48" s="777"/>
      <c r="BT48" s="778"/>
      <c r="BU48" s="778"/>
      <c r="BV48" s="778"/>
      <c r="BW48" s="778"/>
      <c r="BX48" s="778"/>
      <c r="BY48" s="778"/>
      <c r="BZ48" s="778"/>
      <c r="CA48" s="778"/>
      <c r="CB48" s="778"/>
      <c r="CC48" s="778"/>
      <c r="CD48" s="778"/>
      <c r="CE48" s="778"/>
      <c r="CF48" s="778"/>
      <c r="CG48" s="779"/>
      <c r="CH48" s="780"/>
      <c r="CI48" s="781"/>
      <c r="CJ48" s="781"/>
      <c r="CK48" s="781"/>
      <c r="CL48" s="782"/>
      <c r="CM48" s="780"/>
      <c r="CN48" s="781"/>
      <c r="CO48" s="781"/>
      <c r="CP48" s="781"/>
      <c r="CQ48" s="782"/>
      <c r="CR48" s="780"/>
      <c r="CS48" s="781"/>
      <c r="CT48" s="781"/>
      <c r="CU48" s="781"/>
      <c r="CV48" s="782"/>
      <c r="CW48" s="780"/>
      <c r="CX48" s="781"/>
      <c r="CY48" s="781"/>
      <c r="CZ48" s="781"/>
      <c r="DA48" s="782"/>
      <c r="DB48" s="780"/>
      <c r="DC48" s="781"/>
      <c r="DD48" s="781"/>
      <c r="DE48" s="781"/>
      <c r="DF48" s="782"/>
      <c r="DG48" s="780"/>
      <c r="DH48" s="781"/>
      <c r="DI48" s="781"/>
      <c r="DJ48" s="781"/>
      <c r="DK48" s="782"/>
      <c r="DL48" s="780"/>
      <c r="DM48" s="781"/>
      <c r="DN48" s="781"/>
      <c r="DO48" s="781"/>
      <c r="DP48" s="782"/>
      <c r="DQ48" s="780"/>
      <c r="DR48" s="781"/>
      <c r="DS48" s="781"/>
      <c r="DT48" s="781"/>
      <c r="DU48" s="782"/>
      <c r="DV48" s="777"/>
      <c r="DW48" s="778"/>
      <c r="DX48" s="778"/>
      <c r="DY48" s="778"/>
      <c r="DZ48" s="795"/>
      <c r="EA48" s="230"/>
    </row>
    <row r="49" spans="1:131" ht="26.25" customHeight="1" x14ac:dyDescent="0.15">
      <c r="A49" s="238">
        <v>22</v>
      </c>
      <c r="B49" s="786"/>
      <c r="C49" s="787"/>
      <c r="D49" s="787"/>
      <c r="E49" s="787"/>
      <c r="F49" s="787"/>
      <c r="G49" s="787"/>
      <c r="H49" s="787"/>
      <c r="I49" s="787"/>
      <c r="J49" s="787"/>
      <c r="K49" s="787"/>
      <c r="L49" s="787"/>
      <c r="M49" s="787"/>
      <c r="N49" s="787"/>
      <c r="O49" s="787"/>
      <c r="P49" s="788"/>
      <c r="Q49" s="789"/>
      <c r="R49" s="790"/>
      <c r="S49" s="790"/>
      <c r="T49" s="790"/>
      <c r="U49" s="790"/>
      <c r="V49" s="790"/>
      <c r="W49" s="790"/>
      <c r="X49" s="790"/>
      <c r="Y49" s="790"/>
      <c r="Z49" s="790"/>
      <c r="AA49" s="790"/>
      <c r="AB49" s="790"/>
      <c r="AC49" s="790"/>
      <c r="AD49" s="790"/>
      <c r="AE49" s="791"/>
      <c r="AF49" s="792"/>
      <c r="AG49" s="793"/>
      <c r="AH49" s="793"/>
      <c r="AI49" s="793"/>
      <c r="AJ49" s="794"/>
      <c r="AK49" s="841"/>
      <c r="AL49" s="837"/>
      <c r="AM49" s="837"/>
      <c r="AN49" s="837"/>
      <c r="AO49" s="837"/>
      <c r="AP49" s="837"/>
      <c r="AQ49" s="837"/>
      <c r="AR49" s="837"/>
      <c r="AS49" s="837"/>
      <c r="AT49" s="837"/>
      <c r="AU49" s="837"/>
      <c r="AV49" s="837"/>
      <c r="AW49" s="837"/>
      <c r="AX49" s="837"/>
      <c r="AY49" s="837"/>
      <c r="AZ49" s="838"/>
      <c r="BA49" s="838"/>
      <c r="BB49" s="838"/>
      <c r="BC49" s="838"/>
      <c r="BD49" s="838"/>
      <c r="BE49" s="839"/>
      <c r="BF49" s="839"/>
      <c r="BG49" s="839"/>
      <c r="BH49" s="839"/>
      <c r="BI49" s="840"/>
      <c r="BJ49" s="232"/>
      <c r="BK49" s="232"/>
      <c r="BL49" s="232"/>
      <c r="BM49" s="232"/>
      <c r="BN49" s="232"/>
      <c r="BO49" s="241"/>
      <c r="BP49" s="241"/>
      <c r="BQ49" s="238">
        <v>43</v>
      </c>
      <c r="BR49" s="239"/>
      <c r="BS49" s="777"/>
      <c r="BT49" s="778"/>
      <c r="BU49" s="778"/>
      <c r="BV49" s="778"/>
      <c r="BW49" s="778"/>
      <c r="BX49" s="778"/>
      <c r="BY49" s="778"/>
      <c r="BZ49" s="778"/>
      <c r="CA49" s="778"/>
      <c r="CB49" s="778"/>
      <c r="CC49" s="778"/>
      <c r="CD49" s="778"/>
      <c r="CE49" s="778"/>
      <c r="CF49" s="778"/>
      <c r="CG49" s="779"/>
      <c r="CH49" s="780"/>
      <c r="CI49" s="781"/>
      <c r="CJ49" s="781"/>
      <c r="CK49" s="781"/>
      <c r="CL49" s="782"/>
      <c r="CM49" s="780"/>
      <c r="CN49" s="781"/>
      <c r="CO49" s="781"/>
      <c r="CP49" s="781"/>
      <c r="CQ49" s="782"/>
      <c r="CR49" s="780"/>
      <c r="CS49" s="781"/>
      <c r="CT49" s="781"/>
      <c r="CU49" s="781"/>
      <c r="CV49" s="782"/>
      <c r="CW49" s="780"/>
      <c r="CX49" s="781"/>
      <c r="CY49" s="781"/>
      <c r="CZ49" s="781"/>
      <c r="DA49" s="782"/>
      <c r="DB49" s="780"/>
      <c r="DC49" s="781"/>
      <c r="DD49" s="781"/>
      <c r="DE49" s="781"/>
      <c r="DF49" s="782"/>
      <c r="DG49" s="780"/>
      <c r="DH49" s="781"/>
      <c r="DI49" s="781"/>
      <c r="DJ49" s="781"/>
      <c r="DK49" s="782"/>
      <c r="DL49" s="780"/>
      <c r="DM49" s="781"/>
      <c r="DN49" s="781"/>
      <c r="DO49" s="781"/>
      <c r="DP49" s="782"/>
      <c r="DQ49" s="780"/>
      <c r="DR49" s="781"/>
      <c r="DS49" s="781"/>
      <c r="DT49" s="781"/>
      <c r="DU49" s="782"/>
      <c r="DV49" s="777"/>
      <c r="DW49" s="778"/>
      <c r="DX49" s="778"/>
      <c r="DY49" s="778"/>
      <c r="DZ49" s="795"/>
      <c r="EA49" s="230"/>
    </row>
    <row r="50" spans="1:131" ht="26.25" customHeight="1" x14ac:dyDescent="0.15">
      <c r="A50" s="238">
        <v>23</v>
      </c>
      <c r="B50" s="786"/>
      <c r="C50" s="787"/>
      <c r="D50" s="787"/>
      <c r="E50" s="787"/>
      <c r="F50" s="787"/>
      <c r="G50" s="787"/>
      <c r="H50" s="787"/>
      <c r="I50" s="787"/>
      <c r="J50" s="787"/>
      <c r="K50" s="787"/>
      <c r="L50" s="787"/>
      <c r="M50" s="787"/>
      <c r="N50" s="787"/>
      <c r="O50" s="787"/>
      <c r="P50" s="788"/>
      <c r="Q50" s="842"/>
      <c r="R50" s="843"/>
      <c r="S50" s="843"/>
      <c r="T50" s="843"/>
      <c r="U50" s="843"/>
      <c r="V50" s="843"/>
      <c r="W50" s="843"/>
      <c r="X50" s="843"/>
      <c r="Y50" s="843"/>
      <c r="Z50" s="843"/>
      <c r="AA50" s="843"/>
      <c r="AB50" s="843"/>
      <c r="AC50" s="843"/>
      <c r="AD50" s="843"/>
      <c r="AE50" s="844"/>
      <c r="AF50" s="792"/>
      <c r="AG50" s="793"/>
      <c r="AH50" s="793"/>
      <c r="AI50" s="793"/>
      <c r="AJ50" s="794"/>
      <c r="AK50" s="846"/>
      <c r="AL50" s="843"/>
      <c r="AM50" s="843"/>
      <c r="AN50" s="843"/>
      <c r="AO50" s="843"/>
      <c r="AP50" s="843"/>
      <c r="AQ50" s="843"/>
      <c r="AR50" s="843"/>
      <c r="AS50" s="843"/>
      <c r="AT50" s="843"/>
      <c r="AU50" s="843"/>
      <c r="AV50" s="843"/>
      <c r="AW50" s="843"/>
      <c r="AX50" s="843"/>
      <c r="AY50" s="843"/>
      <c r="AZ50" s="845"/>
      <c r="BA50" s="845"/>
      <c r="BB50" s="845"/>
      <c r="BC50" s="845"/>
      <c r="BD50" s="845"/>
      <c r="BE50" s="839"/>
      <c r="BF50" s="839"/>
      <c r="BG50" s="839"/>
      <c r="BH50" s="839"/>
      <c r="BI50" s="840"/>
      <c r="BJ50" s="232"/>
      <c r="BK50" s="232"/>
      <c r="BL50" s="232"/>
      <c r="BM50" s="232"/>
      <c r="BN50" s="232"/>
      <c r="BO50" s="241"/>
      <c r="BP50" s="241"/>
      <c r="BQ50" s="238">
        <v>44</v>
      </c>
      <c r="BR50" s="239"/>
      <c r="BS50" s="777"/>
      <c r="BT50" s="778"/>
      <c r="BU50" s="778"/>
      <c r="BV50" s="778"/>
      <c r="BW50" s="778"/>
      <c r="BX50" s="778"/>
      <c r="BY50" s="778"/>
      <c r="BZ50" s="778"/>
      <c r="CA50" s="778"/>
      <c r="CB50" s="778"/>
      <c r="CC50" s="778"/>
      <c r="CD50" s="778"/>
      <c r="CE50" s="778"/>
      <c r="CF50" s="778"/>
      <c r="CG50" s="779"/>
      <c r="CH50" s="780"/>
      <c r="CI50" s="781"/>
      <c r="CJ50" s="781"/>
      <c r="CK50" s="781"/>
      <c r="CL50" s="782"/>
      <c r="CM50" s="780"/>
      <c r="CN50" s="781"/>
      <c r="CO50" s="781"/>
      <c r="CP50" s="781"/>
      <c r="CQ50" s="782"/>
      <c r="CR50" s="780"/>
      <c r="CS50" s="781"/>
      <c r="CT50" s="781"/>
      <c r="CU50" s="781"/>
      <c r="CV50" s="782"/>
      <c r="CW50" s="780"/>
      <c r="CX50" s="781"/>
      <c r="CY50" s="781"/>
      <c r="CZ50" s="781"/>
      <c r="DA50" s="782"/>
      <c r="DB50" s="780"/>
      <c r="DC50" s="781"/>
      <c r="DD50" s="781"/>
      <c r="DE50" s="781"/>
      <c r="DF50" s="782"/>
      <c r="DG50" s="780"/>
      <c r="DH50" s="781"/>
      <c r="DI50" s="781"/>
      <c r="DJ50" s="781"/>
      <c r="DK50" s="782"/>
      <c r="DL50" s="780"/>
      <c r="DM50" s="781"/>
      <c r="DN50" s="781"/>
      <c r="DO50" s="781"/>
      <c r="DP50" s="782"/>
      <c r="DQ50" s="780"/>
      <c r="DR50" s="781"/>
      <c r="DS50" s="781"/>
      <c r="DT50" s="781"/>
      <c r="DU50" s="782"/>
      <c r="DV50" s="777"/>
      <c r="DW50" s="778"/>
      <c r="DX50" s="778"/>
      <c r="DY50" s="778"/>
      <c r="DZ50" s="795"/>
      <c r="EA50" s="230"/>
    </row>
    <row r="51" spans="1:131" ht="26.25" customHeight="1" x14ac:dyDescent="0.15">
      <c r="A51" s="238">
        <v>24</v>
      </c>
      <c r="B51" s="786"/>
      <c r="C51" s="787"/>
      <c r="D51" s="787"/>
      <c r="E51" s="787"/>
      <c r="F51" s="787"/>
      <c r="G51" s="787"/>
      <c r="H51" s="787"/>
      <c r="I51" s="787"/>
      <c r="J51" s="787"/>
      <c r="K51" s="787"/>
      <c r="L51" s="787"/>
      <c r="M51" s="787"/>
      <c r="N51" s="787"/>
      <c r="O51" s="787"/>
      <c r="P51" s="788"/>
      <c r="Q51" s="842"/>
      <c r="R51" s="843"/>
      <c r="S51" s="843"/>
      <c r="T51" s="843"/>
      <c r="U51" s="843"/>
      <c r="V51" s="843"/>
      <c r="W51" s="843"/>
      <c r="X51" s="843"/>
      <c r="Y51" s="843"/>
      <c r="Z51" s="843"/>
      <c r="AA51" s="843"/>
      <c r="AB51" s="843"/>
      <c r="AC51" s="843"/>
      <c r="AD51" s="843"/>
      <c r="AE51" s="844"/>
      <c r="AF51" s="792"/>
      <c r="AG51" s="793"/>
      <c r="AH51" s="793"/>
      <c r="AI51" s="793"/>
      <c r="AJ51" s="794"/>
      <c r="AK51" s="846"/>
      <c r="AL51" s="843"/>
      <c r="AM51" s="843"/>
      <c r="AN51" s="843"/>
      <c r="AO51" s="843"/>
      <c r="AP51" s="843"/>
      <c r="AQ51" s="843"/>
      <c r="AR51" s="843"/>
      <c r="AS51" s="843"/>
      <c r="AT51" s="843"/>
      <c r="AU51" s="843"/>
      <c r="AV51" s="843"/>
      <c r="AW51" s="843"/>
      <c r="AX51" s="843"/>
      <c r="AY51" s="843"/>
      <c r="AZ51" s="845"/>
      <c r="BA51" s="845"/>
      <c r="BB51" s="845"/>
      <c r="BC51" s="845"/>
      <c r="BD51" s="845"/>
      <c r="BE51" s="839"/>
      <c r="BF51" s="839"/>
      <c r="BG51" s="839"/>
      <c r="BH51" s="839"/>
      <c r="BI51" s="840"/>
      <c r="BJ51" s="232"/>
      <c r="BK51" s="232"/>
      <c r="BL51" s="232"/>
      <c r="BM51" s="232"/>
      <c r="BN51" s="232"/>
      <c r="BO51" s="241"/>
      <c r="BP51" s="241"/>
      <c r="BQ51" s="238">
        <v>45</v>
      </c>
      <c r="BR51" s="239"/>
      <c r="BS51" s="777"/>
      <c r="BT51" s="778"/>
      <c r="BU51" s="778"/>
      <c r="BV51" s="778"/>
      <c r="BW51" s="778"/>
      <c r="BX51" s="778"/>
      <c r="BY51" s="778"/>
      <c r="BZ51" s="778"/>
      <c r="CA51" s="778"/>
      <c r="CB51" s="778"/>
      <c r="CC51" s="778"/>
      <c r="CD51" s="778"/>
      <c r="CE51" s="778"/>
      <c r="CF51" s="778"/>
      <c r="CG51" s="779"/>
      <c r="CH51" s="780"/>
      <c r="CI51" s="781"/>
      <c r="CJ51" s="781"/>
      <c r="CK51" s="781"/>
      <c r="CL51" s="782"/>
      <c r="CM51" s="780"/>
      <c r="CN51" s="781"/>
      <c r="CO51" s="781"/>
      <c r="CP51" s="781"/>
      <c r="CQ51" s="782"/>
      <c r="CR51" s="780"/>
      <c r="CS51" s="781"/>
      <c r="CT51" s="781"/>
      <c r="CU51" s="781"/>
      <c r="CV51" s="782"/>
      <c r="CW51" s="780"/>
      <c r="CX51" s="781"/>
      <c r="CY51" s="781"/>
      <c r="CZ51" s="781"/>
      <c r="DA51" s="782"/>
      <c r="DB51" s="780"/>
      <c r="DC51" s="781"/>
      <c r="DD51" s="781"/>
      <c r="DE51" s="781"/>
      <c r="DF51" s="782"/>
      <c r="DG51" s="780"/>
      <c r="DH51" s="781"/>
      <c r="DI51" s="781"/>
      <c r="DJ51" s="781"/>
      <c r="DK51" s="782"/>
      <c r="DL51" s="780"/>
      <c r="DM51" s="781"/>
      <c r="DN51" s="781"/>
      <c r="DO51" s="781"/>
      <c r="DP51" s="782"/>
      <c r="DQ51" s="780"/>
      <c r="DR51" s="781"/>
      <c r="DS51" s="781"/>
      <c r="DT51" s="781"/>
      <c r="DU51" s="782"/>
      <c r="DV51" s="777"/>
      <c r="DW51" s="778"/>
      <c r="DX51" s="778"/>
      <c r="DY51" s="778"/>
      <c r="DZ51" s="795"/>
      <c r="EA51" s="230"/>
    </row>
    <row r="52" spans="1:131" ht="26.25" customHeight="1" x14ac:dyDescent="0.15">
      <c r="A52" s="238">
        <v>25</v>
      </c>
      <c r="B52" s="786"/>
      <c r="C52" s="787"/>
      <c r="D52" s="787"/>
      <c r="E52" s="787"/>
      <c r="F52" s="787"/>
      <c r="G52" s="787"/>
      <c r="H52" s="787"/>
      <c r="I52" s="787"/>
      <c r="J52" s="787"/>
      <c r="K52" s="787"/>
      <c r="L52" s="787"/>
      <c r="M52" s="787"/>
      <c r="N52" s="787"/>
      <c r="O52" s="787"/>
      <c r="P52" s="788"/>
      <c r="Q52" s="842"/>
      <c r="R52" s="843"/>
      <c r="S52" s="843"/>
      <c r="T52" s="843"/>
      <c r="U52" s="843"/>
      <c r="V52" s="843"/>
      <c r="W52" s="843"/>
      <c r="X52" s="843"/>
      <c r="Y52" s="843"/>
      <c r="Z52" s="843"/>
      <c r="AA52" s="843"/>
      <c r="AB52" s="843"/>
      <c r="AC52" s="843"/>
      <c r="AD52" s="843"/>
      <c r="AE52" s="844"/>
      <c r="AF52" s="792"/>
      <c r="AG52" s="793"/>
      <c r="AH52" s="793"/>
      <c r="AI52" s="793"/>
      <c r="AJ52" s="794"/>
      <c r="AK52" s="846"/>
      <c r="AL52" s="843"/>
      <c r="AM52" s="843"/>
      <c r="AN52" s="843"/>
      <c r="AO52" s="843"/>
      <c r="AP52" s="843"/>
      <c r="AQ52" s="843"/>
      <c r="AR52" s="843"/>
      <c r="AS52" s="843"/>
      <c r="AT52" s="843"/>
      <c r="AU52" s="843"/>
      <c r="AV52" s="843"/>
      <c r="AW52" s="843"/>
      <c r="AX52" s="843"/>
      <c r="AY52" s="843"/>
      <c r="AZ52" s="845"/>
      <c r="BA52" s="845"/>
      <c r="BB52" s="845"/>
      <c r="BC52" s="845"/>
      <c r="BD52" s="845"/>
      <c r="BE52" s="839"/>
      <c r="BF52" s="839"/>
      <c r="BG52" s="839"/>
      <c r="BH52" s="839"/>
      <c r="BI52" s="840"/>
      <c r="BJ52" s="232"/>
      <c r="BK52" s="232"/>
      <c r="BL52" s="232"/>
      <c r="BM52" s="232"/>
      <c r="BN52" s="232"/>
      <c r="BO52" s="241"/>
      <c r="BP52" s="241"/>
      <c r="BQ52" s="238">
        <v>46</v>
      </c>
      <c r="BR52" s="239"/>
      <c r="BS52" s="777"/>
      <c r="BT52" s="778"/>
      <c r="BU52" s="778"/>
      <c r="BV52" s="778"/>
      <c r="BW52" s="778"/>
      <c r="BX52" s="778"/>
      <c r="BY52" s="778"/>
      <c r="BZ52" s="778"/>
      <c r="CA52" s="778"/>
      <c r="CB52" s="778"/>
      <c r="CC52" s="778"/>
      <c r="CD52" s="778"/>
      <c r="CE52" s="778"/>
      <c r="CF52" s="778"/>
      <c r="CG52" s="779"/>
      <c r="CH52" s="780"/>
      <c r="CI52" s="781"/>
      <c r="CJ52" s="781"/>
      <c r="CK52" s="781"/>
      <c r="CL52" s="782"/>
      <c r="CM52" s="780"/>
      <c r="CN52" s="781"/>
      <c r="CO52" s="781"/>
      <c r="CP52" s="781"/>
      <c r="CQ52" s="782"/>
      <c r="CR52" s="780"/>
      <c r="CS52" s="781"/>
      <c r="CT52" s="781"/>
      <c r="CU52" s="781"/>
      <c r="CV52" s="782"/>
      <c r="CW52" s="780"/>
      <c r="CX52" s="781"/>
      <c r="CY52" s="781"/>
      <c r="CZ52" s="781"/>
      <c r="DA52" s="782"/>
      <c r="DB52" s="780"/>
      <c r="DC52" s="781"/>
      <c r="DD52" s="781"/>
      <c r="DE52" s="781"/>
      <c r="DF52" s="782"/>
      <c r="DG52" s="780"/>
      <c r="DH52" s="781"/>
      <c r="DI52" s="781"/>
      <c r="DJ52" s="781"/>
      <c r="DK52" s="782"/>
      <c r="DL52" s="780"/>
      <c r="DM52" s="781"/>
      <c r="DN52" s="781"/>
      <c r="DO52" s="781"/>
      <c r="DP52" s="782"/>
      <c r="DQ52" s="780"/>
      <c r="DR52" s="781"/>
      <c r="DS52" s="781"/>
      <c r="DT52" s="781"/>
      <c r="DU52" s="782"/>
      <c r="DV52" s="777"/>
      <c r="DW52" s="778"/>
      <c r="DX52" s="778"/>
      <c r="DY52" s="778"/>
      <c r="DZ52" s="795"/>
      <c r="EA52" s="230"/>
    </row>
    <row r="53" spans="1:131" ht="26.25" customHeight="1" x14ac:dyDescent="0.15">
      <c r="A53" s="238">
        <v>26</v>
      </c>
      <c r="B53" s="786"/>
      <c r="C53" s="787"/>
      <c r="D53" s="787"/>
      <c r="E53" s="787"/>
      <c r="F53" s="787"/>
      <c r="G53" s="787"/>
      <c r="H53" s="787"/>
      <c r="I53" s="787"/>
      <c r="J53" s="787"/>
      <c r="K53" s="787"/>
      <c r="L53" s="787"/>
      <c r="M53" s="787"/>
      <c r="N53" s="787"/>
      <c r="O53" s="787"/>
      <c r="P53" s="788"/>
      <c r="Q53" s="842"/>
      <c r="R53" s="843"/>
      <c r="S53" s="843"/>
      <c r="T53" s="843"/>
      <c r="U53" s="843"/>
      <c r="V53" s="843"/>
      <c r="W53" s="843"/>
      <c r="X53" s="843"/>
      <c r="Y53" s="843"/>
      <c r="Z53" s="843"/>
      <c r="AA53" s="843"/>
      <c r="AB53" s="843"/>
      <c r="AC53" s="843"/>
      <c r="AD53" s="843"/>
      <c r="AE53" s="844"/>
      <c r="AF53" s="792"/>
      <c r="AG53" s="793"/>
      <c r="AH53" s="793"/>
      <c r="AI53" s="793"/>
      <c r="AJ53" s="794"/>
      <c r="AK53" s="846"/>
      <c r="AL53" s="843"/>
      <c r="AM53" s="843"/>
      <c r="AN53" s="843"/>
      <c r="AO53" s="843"/>
      <c r="AP53" s="843"/>
      <c r="AQ53" s="843"/>
      <c r="AR53" s="843"/>
      <c r="AS53" s="843"/>
      <c r="AT53" s="843"/>
      <c r="AU53" s="843"/>
      <c r="AV53" s="843"/>
      <c r="AW53" s="843"/>
      <c r="AX53" s="843"/>
      <c r="AY53" s="843"/>
      <c r="AZ53" s="845"/>
      <c r="BA53" s="845"/>
      <c r="BB53" s="845"/>
      <c r="BC53" s="845"/>
      <c r="BD53" s="845"/>
      <c r="BE53" s="839"/>
      <c r="BF53" s="839"/>
      <c r="BG53" s="839"/>
      <c r="BH53" s="839"/>
      <c r="BI53" s="840"/>
      <c r="BJ53" s="232"/>
      <c r="BK53" s="232"/>
      <c r="BL53" s="232"/>
      <c r="BM53" s="232"/>
      <c r="BN53" s="232"/>
      <c r="BO53" s="241"/>
      <c r="BP53" s="241"/>
      <c r="BQ53" s="238">
        <v>47</v>
      </c>
      <c r="BR53" s="239"/>
      <c r="BS53" s="777"/>
      <c r="BT53" s="778"/>
      <c r="BU53" s="778"/>
      <c r="BV53" s="778"/>
      <c r="BW53" s="778"/>
      <c r="BX53" s="778"/>
      <c r="BY53" s="778"/>
      <c r="BZ53" s="778"/>
      <c r="CA53" s="778"/>
      <c r="CB53" s="778"/>
      <c r="CC53" s="778"/>
      <c r="CD53" s="778"/>
      <c r="CE53" s="778"/>
      <c r="CF53" s="778"/>
      <c r="CG53" s="779"/>
      <c r="CH53" s="780"/>
      <c r="CI53" s="781"/>
      <c r="CJ53" s="781"/>
      <c r="CK53" s="781"/>
      <c r="CL53" s="782"/>
      <c r="CM53" s="780"/>
      <c r="CN53" s="781"/>
      <c r="CO53" s="781"/>
      <c r="CP53" s="781"/>
      <c r="CQ53" s="782"/>
      <c r="CR53" s="780"/>
      <c r="CS53" s="781"/>
      <c r="CT53" s="781"/>
      <c r="CU53" s="781"/>
      <c r="CV53" s="782"/>
      <c r="CW53" s="780"/>
      <c r="CX53" s="781"/>
      <c r="CY53" s="781"/>
      <c r="CZ53" s="781"/>
      <c r="DA53" s="782"/>
      <c r="DB53" s="780"/>
      <c r="DC53" s="781"/>
      <c r="DD53" s="781"/>
      <c r="DE53" s="781"/>
      <c r="DF53" s="782"/>
      <c r="DG53" s="780"/>
      <c r="DH53" s="781"/>
      <c r="DI53" s="781"/>
      <c r="DJ53" s="781"/>
      <c r="DK53" s="782"/>
      <c r="DL53" s="780"/>
      <c r="DM53" s="781"/>
      <c r="DN53" s="781"/>
      <c r="DO53" s="781"/>
      <c r="DP53" s="782"/>
      <c r="DQ53" s="780"/>
      <c r="DR53" s="781"/>
      <c r="DS53" s="781"/>
      <c r="DT53" s="781"/>
      <c r="DU53" s="782"/>
      <c r="DV53" s="777"/>
      <c r="DW53" s="778"/>
      <c r="DX53" s="778"/>
      <c r="DY53" s="778"/>
      <c r="DZ53" s="795"/>
      <c r="EA53" s="230"/>
    </row>
    <row r="54" spans="1:131" ht="26.25" customHeight="1" x14ac:dyDescent="0.15">
      <c r="A54" s="238">
        <v>27</v>
      </c>
      <c r="B54" s="786"/>
      <c r="C54" s="787"/>
      <c r="D54" s="787"/>
      <c r="E54" s="787"/>
      <c r="F54" s="787"/>
      <c r="G54" s="787"/>
      <c r="H54" s="787"/>
      <c r="I54" s="787"/>
      <c r="J54" s="787"/>
      <c r="K54" s="787"/>
      <c r="L54" s="787"/>
      <c r="M54" s="787"/>
      <c r="N54" s="787"/>
      <c r="O54" s="787"/>
      <c r="P54" s="788"/>
      <c r="Q54" s="842"/>
      <c r="R54" s="843"/>
      <c r="S54" s="843"/>
      <c r="T54" s="843"/>
      <c r="U54" s="843"/>
      <c r="V54" s="843"/>
      <c r="W54" s="843"/>
      <c r="X54" s="843"/>
      <c r="Y54" s="843"/>
      <c r="Z54" s="843"/>
      <c r="AA54" s="843"/>
      <c r="AB54" s="843"/>
      <c r="AC54" s="843"/>
      <c r="AD54" s="843"/>
      <c r="AE54" s="844"/>
      <c r="AF54" s="792"/>
      <c r="AG54" s="793"/>
      <c r="AH54" s="793"/>
      <c r="AI54" s="793"/>
      <c r="AJ54" s="794"/>
      <c r="AK54" s="846"/>
      <c r="AL54" s="843"/>
      <c r="AM54" s="843"/>
      <c r="AN54" s="843"/>
      <c r="AO54" s="843"/>
      <c r="AP54" s="843"/>
      <c r="AQ54" s="843"/>
      <c r="AR54" s="843"/>
      <c r="AS54" s="843"/>
      <c r="AT54" s="843"/>
      <c r="AU54" s="843"/>
      <c r="AV54" s="843"/>
      <c r="AW54" s="843"/>
      <c r="AX54" s="843"/>
      <c r="AY54" s="843"/>
      <c r="AZ54" s="845"/>
      <c r="BA54" s="845"/>
      <c r="BB54" s="845"/>
      <c r="BC54" s="845"/>
      <c r="BD54" s="845"/>
      <c r="BE54" s="839"/>
      <c r="BF54" s="839"/>
      <c r="BG54" s="839"/>
      <c r="BH54" s="839"/>
      <c r="BI54" s="840"/>
      <c r="BJ54" s="232"/>
      <c r="BK54" s="232"/>
      <c r="BL54" s="232"/>
      <c r="BM54" s="232"/>
      <c r="BN54" s="232"/>
      <c r="BO54" s="241"/>
      <c r="BP54" s="241"/>
      <c r="BQ54" s="238">
        <v>48</v>
      </c>
      <c r="BR54" s="239"/>
      <c r="BS54" s="777"/>
      <c r="BT54" s="778"/>
      <c r="BU54" s="778"/>
      <c r="BV54" s="778"/>
      <c r="BW54" s="778"/>
      <c r="BX54" s="778"/>
      <c r="BY54" s="778"/>
      <c r="BZ54" s="778"/>
      <c r="CA54" s="778"/>
      <c r="CB54" s="778"/>
      <c r="CC54" s="778"/>
      <c r="CD54" s="778"/>
      <c r="CE54" s="778"/>
      <c r="CF54" s="778"/>
      <c r="CG54" s="779"/>
      <c r="CH54" s="780"/>
      <c r="CI54" s="781"/>
      <c r="CJ54" s="781"/>
      <c r="CK54" s="781"/>
      <c r="CL54" s="782"/>
      <c r="CM54" s="780"/>
      <c r="CN54" s="781"/>
      <c r="CO54" s="781"/>
      <c r="CP54" s="781"/>
      <c r="CQ54" s="782"/>
      <c r="CR54" s="780"/>
      <c r="CS54" s="781"/>
      <c r="CT54" s="781"/>
      <c r="CU54" s="781"/>
      <c r="CV54" s="782"/>
      <c r="CW54" s="780"/>
      <c r="CX54" s="781"/>
      <c r="CY54" s="781"/>
      <c r="CZ54" s="781"/>
      <c r="DA54" s="782"/>
      <c r="DB54" s="780"/>
      <c r="DC54" s="781"/>
      <c r="DD54" s="781"/>
      <c r="DE54" s="781"/>
      <c r="DF54" s="782"/>
      <c r="DG54" s="780"/>
      <c r="DH54" s="781"/>
      <c r="DI54" s="781"/>
      <c r="DJ54" s="781"/>
      <c r="DK54" s="782"/>
      <c r="DL54" s="780"/>
      <c r="DM54" s="781"/>
      <c r="DN54" s="781"/>
      <c r="DO54" s="781"/>
      <c r="DP54" s="782"/>
      <c r="DQ54" s="780"/>
      <c r="DR54" s="781"/>
      <c r="DS54" s="781"/>
      <c r="DT54" s="781"/>
      <c r="DU54" s="782"/>
      <c r="DV54" s="777"/>
      <c r="DW54" s="778"/>
      <c r="DX54" s="778"/>
      <c r="DY54" s="778"/>
      <c r="DZ54" s="795"/>
      <c r="EA54" s="230"/>
    </row>
    <row r="55" spans="1:131" ht="26.25" customHeight="1" x14ac:dyDescent="0.15">
      <c r="A55" s="238">
        <v>28</v>
      </c>
      <c r="B55" s="786"/>
      <c r="C55" s="787"/>
      <c r="D55" s="787"/>
      <c r="E55" s="787"/>
      <c r="F55" s="787"/>
      <c r="G55" s="787"/>
      <c r="H55" s="787"/>
      <c r="I55" s="787"/>
      <c r="J55" s="787"/>
      <c r="K55" s="787"/>
      <c r="L55" s="787"/>
      <c r="M55" s="787"/>
      <c r="N55" s="787"/>
      <c r="O55" s="787"/>
      <c r="P55" s="788"/>
      <c r="Q55" s="842"/>
      <c r="R55" s="843"/>
      <c r="S55" s="843"/>
      <c r="T55" s="843"/>
      <c r="U55" s="843"/>
      <c r="V55" s="843"/>
      <c r="W55" s="843"/>
      <c r="X55" s="843"/>
      <c r="Y55" s="843"/>
      <c r="Z55" s="843"/>
      <c r="AA55" s="843"/>
      <c r="AB55" s="843"/>
      <c r="AC55" s="843"/>
      <c r="AD55" s="843"/>
      <c r="AE55" s="844"/>
      <c r="AF55" s="792"/>
      <c r="AG55" s="793"/>
      <c r="AH55" s="793"/>
      <c r="AI55" s="793"/>
      <c r="AJ55" s="794"/>
      <c r="AK55" s="846"/>
      <c r="AL55" s="843"/>
      <c r="AM55" s="843"/>
      <c r="AN55" s="843"/>
      <c r="AO55" s="843"/>
      <c r="AP55" s="843"/>
      <c r="AQ55" s="843"/>
      <c r="AR55" s="843"/>
      <c r="AS55" s="843"/>
      <c r="AT55" s="843"/>
      <c r="AU55" s="843"/>
      <c r="AV55" s="843"/>
      <c r="AW55" s="843"/>
      <c r="AX55" s="843"/>
      <c r="AY55" s="843"/>
      <c r="AZ55" s="845"/>
      <c r="BA55" s="845"/>
      <c r="BB55" s="845"/>
      <c r="BC55" s="845"/>
      <c r="BD55" s="845"/>
      <c r="BE55" s="839"/>
      <c r="BF55" s="839"/>
      <c r="BG55" s="839"/>
      <c r="BH55" s="839"/>
      <c r="BI55" s="840"/>
      <c r="BJ55" s="232"/>
      <c r="BK55" s="232"/>
      <c r="BL55" s="232"/>
      <c r="BM55" s="232"/>
      <c r="BN55" s="232"/>
      <c r="BO55" s="241"/>
      <c r="BP55" s="241"/>
      <c r="BQ55" s="238">
        <v>49</v>
      </c>
      <c r="BR55" s="239"/>
      <c r="BS55" s="777"/>
      <c r="BT55" s="778"/>
      <c r="BU55" s="778"/>
      <c r="BV55" s="778"/>
      <c r="BW55" s="778"/>
      <c r="BX55" s="778"/>
      <c r="BY55" s="778"/>
      <c r="BZ55" s="778"/>
      <c r="CA55" s="778"/>
      <c r="CB55" s="778"/>
      <c r="CC55" s="778"/>
      <c r="CD55" s="778"/>
      <c r="CE55" s="778"/>
      <c r="CF55" s="778"/>
      <c r="CG55" s="779"/>
      <c r="CH55" s="780"/>
      <c r="CI55" s="781"/>
      <c r="CJ55" s="781"/>
      <c r="CK55" s="781"/>
      <c r="CL55" s="782"/>
      <c r="CM55" s="780"/>
      <c r="CN55" s="781"/>
      <c r="CO55" s="781"/>
      <c r="CP55" s="781"/>
      <c r="CQ55" s="782"/>
      <c r="CR55" s="780"/>
      <c r="CS55" s="781"/>
      <c r="CT55" s="781"/>
      <c r="CU55" s="781"/>
      <c r="CV55" s="782"/>
      <c r="CW55" s="780"/>
      <c r="CX55" s="781"/>
      <c r="CY55" s="781"/>
      <c r="CZ55" s="781"/>
      <c r="DA55" s="782"/>
      <c r="DB55" s="780"/>
      <c r="DC55" s="781"/>
      <c r="DD55" s="781"/>
      <c r="DE55" s="781"/>
      <c r="DF55" s="782"/>
      <c r="DG55" s="780"/>
      <c r="DH55" s="781"/>
      <c r="DI55" s="781"/>
      <c r="DJ55" s="781"/>
      <c r="DK55" s="782"/>
      <c r="DL55" s="780"/>
      <c r="DM55" s="781"/>
      <c r="DN55" s="781"/>
      <c r="DO55" s="781"/>
      <c r="DP55" s="782"/>
      <c r="DQ55" s="780"/>
      <c r="DR55" s="781"/>
      <c r="DS55" s="781"/>
      <c r="DT55" s="781"/>
      <c r="DU55" s="782"/>
      <c r="DV55" s="777"/>
      <c r="DW55" s="778"/>
      <c r="DX55" s="778"/>
      <c r="DY55" s="778"/>
      <c r="DZ55" s="795"/>
      <c r="EA55" s="230"/>
    </row>
    <row r="56" spans="1:131" ht="26.25" customHeight="1" x14ac:dyDescent="0.15">
      <c r="A56" s="238">
        <v>29</v>
      </c>
      <c r="B56" s="786"/>
      <c r="C56" s="787"/>
      <c r="D56" s="787"/>
      <c r="E56" s="787"/>
      <c r="F56" s="787"/>
      <c r="G56" s="787"/>
      <c r="H56" s="787"/>
      <c r="I56" s="787"/>
      <c r="J56" s="787"/>
      <c r="K56" s="787"/>
      <c r="L56" s="787"/>
      <c r="M56" s="787"/>
      <c r="N56" s="787"/>
      <c r="O56" s="787"/>
      <c r="P56" s="788"/>
      <c r="Q56" s="842"/>
      <c r="R56" s="843"/>
      <c r="S56" s="843"/>
      <c r="T56" s="843"/>
      <c r="U56" s="843"/>
      <c r="V56" s="843"/>
      <c r="W56" s="843"/>
      <c r="X56" s="843"/>
      <c r="Y56" s="843"/>
      <c r="Z56" s="843"/>
      <c r="AA56" s="843"/>
      <c r="AB56" s="843"/>
      <c r="AC56" s="843"/>
      <c r="AD56" s="843"/>
      <c r="AE56" s="844"/>
      <c r="AF56" s="792"/>
      <c r="AG56" s="793"/>
      <c r="AH56" s="793"/>
      <c r="AI56" s="793"/>
      <c r="AJ56" s="794"/>
      <c r="AK56" s="846"/>
      <c r="AL56" s="843"/>
      <c r="AM56" s="843"/>
      <c r="AN56" s="843"/>
      <c r="AO56" s="843"/>
      <c r="AP56" s="843"/>
      <c r="AQ56" s="843"/>
      <c r="AR56" s="843"/>
      <c r="AS56" s="843"/>
      <c r="AT56" s="843"/>
      <c r="AU56" s="843"/>
      <c r="AV56" s="843"/>
      <c r="AW56" s="843"/>
      <c r="AX56" s="843"/>
      <c r="AY56" s="843"/>
      <c r="AZ56" s="845"/>
      <c r="BA56" s="845"/>
      <c r="BB56" s="845"/>
      <c r="BC56" s="845"/>
      <c r="BD56" s="845"/>
      <c r="BE56" s="839"/>
      <c r="BF56" s="839"/>
      <c r="BG56" s="839"/>
      <c r="BH56" s="839"/>
      <c r="BI56" s="840"/>
      <c r="BJ56" s="232"/>
      <c r="BK56" s="232"/>
      <c r="BL56" s="232"/>
      <c r="BM56" s="232"/>
      <c r="BN56" s="232"/>
      <c r="BO56" s="241"/>
      <c r="BP56" s="241"/>
      <c r="BQ56" s="238">
        <v>50</v>
      </c>
      <c r="BR56" s="239"/>
      <c r="BS56" s="777"/>
      <c r="BT56" s="778"/>
      <c r="BU56" s="778"/>
      <c r="BV56" s="778"/>
      <c r="BW56" s="778"/>
      <c r="BX56" s="778"/>
      <c r="BY56" s="778"/>
      <c r="BZ56" s="778"/>
      <c r="CA56" s="778"/>
      <c r="CB56" s="778"/>
      <c r="CC56" s="778"/>
      <c r="CD56" s="778"/>
      <c r="CE56" s="778"/>
      <c r="CF56" s="778"/>
      <c r="CG56" s="779"/>
      <c r="CH56" s="780"/>
      <c r="CI56" s="781"/>
      <c r="CJ56" s="781"/>
      <c r="CK56" s="781"/>
      <c r="CL56" s="782"/>
      <c r="CM56" s="780"/>
      <c r="CN56" s="781"/>
      <c r="CO56" s="781"/>
      <c r="CP56" s="781"/>
      <c r="CQ56" s="782"/>
      <c r="CR56" s="780"/>
      <c r="CS56" s="781"/>
      <c r="CT56" s="781"/>
      <c r="CU56" s="781"/>
      <c r="CV56" s="782"/>
      <c r="CW56" s="780"/>
      <c r="CX56" s="781"/>
      <c r="CY56" s="781"/>
      <c r="CZ56" s="781"/>
      <c r="DA56" s="782"/>
      <c r="DB56" s="780"/>
      <c r="DC56" s="781"/>
      <c r="DD56" s="781"/>
      <c r="DE56" s="781"/>
      <c r="DF56" s="782"/>
      <c r="DG56" s="780"/>
      <c r="DH56" s="781"/>
      <c r="DI56" s="781"/>
      <c r="DJ56" s="781"/>
      <c r="DK56" s="782"/>
      <c r="DL56" s="780"/>
      <c r="DM56" s="781"/>
      <c r="DN56" s="781"/>
      <c r="DO56" s="781"/>
      <c r="DP56" s="782"/>
      <c r="DQ56" s="780"/>
      <c r="DR56" s="781"/>
      <c r="DS56" s="781"/>
      <c r="DT56" s="781"/>
      <c r="DU56" s="782"/>
      <c r="DV56" s="777"/>
      <c r="DW56" s="778"/>
      <c r="DX56" s="778"/>
      <c r="DY56" s="778"/>
      <c r="DZ56" s="795"/>
      <c r="EA56" s="230"/>
    </row>
    <row r="57" spans="1:131" ht="26.25" customHeight="1" x14ac:dyDescent="0.15">
      <c r="A57" s="238">
        <v>30</v>
      </c>
      <c r="B57" s="786"/>
      <c r="C57" s="787"/>
      <c r="D57" s="787"/>
      <c r="E57" s="787"/>
      <c r="F57" s="787"/>
      <c r="G57" s="787"/>
      <c r="H57" s="787"/>
      <c r="I57" s="787"/>
      <c r="J57" s="787"/>
      <c r="K57" s="787"/>
      <c r="L57" s="787"/>
      <c r="M57" s="787"/>
      <c r="N57" s="787"/>
      <c r="O57" s="787"/>
      <c r="P57" s="788"/>
      <c r="Q57" s="842"/>
      <c r="R57" s="843"/>
      <c r="S57" s="843"/>
      <c r="T57" s="843"/>
      <c r="U57" s="843"/>
      <c r="V57" s="843"/>
      <c r="W57" s="843"/>
      <c r="X57" s="843"/>
      <c r="Y57" s="843"/>
      <c r="Z57" s="843"/>
      <c r="AA57" s="843"/>
      <c r="AB57" s="843"/>
      <c r="AC57" s="843"/>
      <c r="AD57" s="843"/>
      <c r="AE57" s="844"/>
      <c r="AF57" s="792"/>
      <c r="AG57" s="793"/>
      <c r="AH57" s="793"/>
      <c r="AI57" s="793"/>
      <c r="AJ57" s="794"/>
      <c r="AK57" s="846"/>
      <c r="AL57" s="843"/>
      <c r="AM57" s="843"/>
      <c r="AN57" s="843"/>
      <c r="AO57" s="843"/>
      <c r="AP57" s="843"/>
      <c r="AQ57" s="843"/>
      <c r="AR57" s="843"/>
      <c r="AS57" s="843"/>
      <c r="AT57" s="843"/>
      <c r="AU57" s="843"/>
      <c r="AV57" s="843"/>
      <c r="AW57" s="843"/>
      <c r="AX57" s="843"/>
      <c r="AY57" s="843"/>
      <c r="AZ57" s="845"/>
      <c r="BA57" s="845"/>
      <c r="BB57" s="845"/>
      <c r="BC57" s="845"/>
      <c r="BD57" s="845"/>
      <c r="BE57" s="839"/>
      <c r="BF57" s="839"/>
      <c r="BG57" s="839"/>
      <c r="BH57" s="839"/>
      <c r="BI57" s="840"/>
      <c r="BJ57" s="232"/>
      <c r="BK57" s="232"/>
      <c r="BL57" s="232"/>
      <c r="BM57" s="232"/>
      <c r="BN57" s="232"/>
      <c r="BO57" s="241"/>
      <c r="BP57" s="241"/>
      <c r="BQ57" s="238">
        <v>51</v>
      </c>
      <c r="BR57" s="239"/>
      <c r="BS57" s="777"/>
      <c r="BT57" s="778"/>
      <c r="BU57" s="778"/>
      <c r="BV57" s="778"/>
      <c r="BW57" s="778"/>
      <c r="BX57" s="778"/>
      <c r="BY57" s="778"/>
      <c r="BZ57" s="778"/>
      <c r="CA57" s="778"/>
      <c r="CB57" s="778"/>
      <c r="CC57" s="778"/>
      <c r="CD57" s="778"/>
      <c r="CE57" s="778"/>
      <c r="CF57" s="778"/>
      <c r="CG57" s="779"/>
      <c r="CH57" s="780"/>
      <c r="CI57" s="781"/>
      <c r="CJ57" s="781"/>
      <c r="CK57" s="781"/>
      <c r="CL57" s="782"/>
      <c r="CM57" s="780"/>
      <c r="CN57" s="781"/>
      <c r="CO57" s="781"/>
      <c r="CP57" s="781"/>
      <c r="CQ57" s="782"/>
      <c r="CR57" s="780"/>
      <c r="CS57" s="781"/>
      <c r="CT57" s="781"/>
      <c r="CU57" s="781"/>
      <c r="CV57" s="782"/>
      <c r="CW57" s="780"/>
      <c r="CX57" s="781"/>
      <c r="CY57" s="781"/>
      <c r="CZ57" s="781"/>
      <c r="DA57" s="782"/>
      <c r="DB57" s="780"/>
      <c r="DC57" s="781"/>
      <c r="DD57" s="781"/>
      <c r="DE57" s="781"/>
      <c r="DF57" s="782"/>
      <c r="DG57" s="780"/>
      <c r="DH57" s="781"/>
      <c r="DI57" s="781"/>
      <c r="DJ57" s="781"/>
      <c r="DK57" s="782"/>
      <c r="DL57" s="780"/>
      <c r="DM57" s="781"/>
      <c r="DN57" s="781"/>
      <c r="DO57" s="781"/>
      <c r="DP57" s="782"/>
      <c r="DQ57" s="780"/>
      <c r="DR57" s="781"/>
      <c r="DS57" s="781"/>
      <c r="DT57" s="781"/>
      <c r="DU57" s="782"/>
      <c r="DV57" s="777"/>
      <c r="DW57" s="778"/>
      <c r="DX57" s="778"/>
      <c r="DY57" s="778"/>
      <c r="DZ57" s="795"/>
      <c r="EA57" s="230"/>
    </row>
    <row r="58" spans="1:131" ht="26.25" customHeight="1" x14ac:dyDescent="0.15">
      <c r="A58" s="238">
        <v>31</v>
      </c>
      <c r="B58" s="786"/>
      <c r="C58" s="787"/>
      <c r="D58" s="787"/>
      <c r="E58" s="787"/>
      <c r="F58" s="787"/>
      <c r="G58" s="787"/>
      <c r="H58" s="787"/>
      <c r="I58" s="787"/>
      <c r="J58" s="787"/>
      <c r="K58" s="787"/>
      <c r="L58" s="787"/>
      <c r="M58" s="787"/>
      <c r="N58" s="787"/>
      <c r="O58" s="787"/>
      <c r="P58" s="788"/>
      <c r="Q58" s="842"/>
      <c r="R58" s="843"/>
      <c r="S58" s="843"/>
      <c r="T58" s="843"/>
      <c r="U58" s="843"/>
      <c r="V58" s="843"/>
      <c r="W58" s="843"/>
      <c r="X58" s="843"/>
      <c r="Y58" s="843"/>
      <c r="Z58" s="843"/>
      <c r="AA58" s="843"/>
      <c r="AB58" s="843"/>
      <c r="AC58" s="843"/>
      <c r="AD58" s="843"/>
      <c r="AE58" s="844"/>
      <c r="AF58" s="792"/>
      <c r="AG58" s="793"/>
      <c r="AH58" s="793"/>
      <c r="AI58" s="793"/>
      <c r="AJ58" s="794"/>
      <c r="AK58" s="846"/>
      <c r="AL58" s="843"/>
      <c r="AM58" s="843"/>
      <c r="AN58" s="843"/>
      <c r="AO58" s="843"/>
      <c r="AP58" s="843"/>
      <c r="AQ58" s="843"/>
      <c r="AR58" s="843"/>
      <c r="AS58" s="843"/>
      <c r="AT58" s="843"/>
      <c r="AU58" s="843"/>
      <c r="AV58" s="843"/>
      <c r="AW58" s="843"/>
      <c r="AX58" s="843"/>
      <c r="AY58" s="843"/>
      <c r="AZ58" s="845"/>
      <c r="BA58" s="845"/>
      <c r="BB58" s="845"/>
      <c r="BC58" s="845"/>
      <c r="BD58" s="845"/>
      <c r="BE58" s="839"/>
      <c r="BF58" s="839"/>
      <c r="BG58" s="839"/>
      <c r="BH58" s="839"/>
      <c r="BI58" s="840"/>
      <c r="BJ58" s="232"/>
      <c r="BK58" s="232"/>
      <c r="BL58" s="232"/>
      <c r="BM58" s="232"/>
      <c r="BN58" s="232"/>
      <c r="BO58" s="241"/>
      <c r="BP58" s="241"/>
      <c r="BQ58" s="238">
        <v>52</v>
      </c>
      <c r="BR58" s="239"/>
      <c r="BS58" s="777"/>
      <c r="BT58" s="778"/>
      <c r="BU58" s="778"/>
      <c r="BV58" s="778"/>
      <c r="BW58" s="778"/>
      <c r="BX58" s="778"/>
      <c r="BY58" s="778"/>
      <c r="BZ58" s="778"/>
      <c r="CA58" s="778"/>
      <c r="CB58" s="778"/>
      <c r="CC58" s="778"/>
      <c r="CD58" s="778"/>
      <c r="CE58" s="778"/>
      <c r="CF58" s="778"/>
      <c r="CG58" s="779"/>
      <c r="CH58" s="780"/>
      <c r="CI58" s="781"/>
      <c r="CJ58" s="781"/>
      <c r="CK58" s="781"/>
      <c r="CL58" s="782"/>
      <c r="CM58" s="780"/>
      <c r="CN58" s="781"/>
      <c r="CO58" s="781"/>
      <c r="CP58" s="781"/>
      <c r="CQ58" s="782"/>
      <c r="CR58" s="780"/>
      <c r="CS58" s="781"/>
      <c r="CT58" s="781"/>
      <c r="CU58" s="781"/>
      <c r="CV58" s="782"/>
      <c r="CW58" s="780"/>
      <c r="CX58" s="781"/>
      <c r="CY58" s="781"/>
      <c r="CZ58" s="781"/>
      <c r="DA58" s="782"/>
      <c r="DB58" s="780"/>
      <c r="DC58" s="781"/>
      <c r="DD58" s="781"/>
      <c r="DE58" s="781"/>
      <c r="DF58" s="782"/>
      <c r="DG58" s="780"/>
      <c r="DH58" s="781"/>
      <c r="DI58" s="781"/>
      <c r="DJ58" s="781"/>
      <c r="DK58" s="782"/>
      <c r="DL58" s="780"/>
      <c r="DM58" s="781"/>
      <c r="DN58" s="781"/>
      <c r="DO58" s="781"/>
      <c r="DP58" s="782"/>
      <c r="DQ58" s="780"/>
      <c r="DR58" s="781"/>
      <c r="DS58" s="781"/>
      <c r="DT58" s="781"/>
      <c r="DU58" s="782"/>
      <c r="DV58" s="777"/>
      <c r="DW58" s="778"/>
      <c r="DX58" s="778"/>
      <c r="DY58" s="778"/>
      <c r="DZ58" s="795"/>
      <c r="EA58" s="230"/>
    </row>
    <row r="59" spans="1:131" ht="26.25" customHeight="1" x14ac:dyDescent="0.15">
      <c r="A59" s="238">
        <v>32</v>
      </c>
      <c r="B59" s="786"/>
      <c r="C59" s="787"/>
      <c r="D59" s="787"/>
      <c r="E59" s="787"/>
      <c r="F59" s="787"/>
      <c r="G59" s="787"/>
      <c r="H59" s="787"/>
      <c r="I59" s="787"/>
      <c r="J59" s="787"/>
      <c r="K59" s="787"/>
      <c r="L59" s="787"/>
      <c r="M59" s="787"/>
      <c r="N59" s="787"/>
      <c r="O59" s="787"/>
      <c r="P59" s="788"/>
      <c r="Q59" s="842"/>
      <c r="R59" s="843"/>
      <c r="S59" s="843"/>
      <c r="T59" s="843"/>
      <c r="U59" s="843"/>
      <c r="V59" s="843"/>
      <c r="W59" s="843"/>
      <c r="X59" s="843"/>
      <c r="Y59" s="843"/>
      <c r="Z59" s="843"/>
      <c r="AA59" s="843"/>
      <c r="AB59" s="843"/>
      <c r="AC59" s="843"/>
      <c r="AD59" s="843"/>
      <c r="AE59" s="844"/>
      <c r="AF59" s="792"/>
      <c r="AG59" s="793"/>
      <c r="AH59" s="793"/>
      <c r="AI59" s="793"/>
      <c r="AJ59" s="794"/>
      <c r="AK59" s="846"/>
      <c r="AL59" s="843"/>
      <c r="AM59" s="843"/>
      <c r="AN59" s="843"/>
      <c r="AO59" s="843"/>
      <c r="AP59" s="843"/>
      <c r="AQ59" s="843"/>
      <c r="AR59" s="843"/>
      <c r="AS59" s="843"/>
      <c r="AT59" s="843"/>
      <c r="AU59" s="843"/>
      <c r="AV59" s="843"/>
      <c r="AW59" s="843"/>
      <c r="AX59" s="843"/>
      <c r="AY59" s="843"/>
      <c r="AZ59" s="845"/>
      <c r="BA59" s="845"/>
      <c r="BB59" s="845"/>
      <c r="BC59" s="845"/>
      <c r="BD59" s="845"/>
      <c r="BE59" s="839"/>
      <c r="BF59" s="839"/>
      <c r="BG59" s="839"/>
      <c r="BH59" s="839"/>
      <c r="BI59" s="840"/>
      <c r="BJ59" s="232"/>
      <c r="BK59" s="232"/>
      <c r="BL59" s="232"/>
      <c r="BM59" s="232"/>
      <c r="BN59" s="232"/>
      <c r="BO59" s="241"/>
      <c r="BP59" s="241"/>
      <c r="BQ59" s="238">
        <v>53</v>
      </c>
      <c r="BR59" s="239"/>
      <c r="BS59" s="777"/>
      <c r="BT59" s="778"/>
      <c r="BU59" s="778"/>
      <c r="BV59" s="778"/>
      <c r="BW59" s="778"/>
      <c r="BX59" s="778"/>
      <c r="BY59" s="778"/>
      <c r="BZ59" s="778"/>
      <c r="CA59" s="778"/>
      <c r="CB59" s="778"/>
      <c r="CC59" s="778"/>
      <c r="CD59" s="778"/>
      <c r="CE59" s="778"/>
      <c r="CF59" s="778"/>
      <c r="CG59" s="779"/>
      <c r="CH59" s="780"/>
      <c r="CI59" s="781"/>
      <c r="CJ59" s="781"/>
      <c r="CK59" s="781"/>
      <c r="CL59" s="782"/>
      <c r="CM59" s="780"/>
      <c r="CN59" s="781"/>
      <c r="CO59" s="781"/>
      <c r="CP59" s="781"/>
      <c r="CQ59" s="782"/>
      <c r="CR59" s="780"/>
      <c r="CS59" s="781"/>
      <c r="CT59" s="781"/>
      <c r="CU59" s="781"/>
      <c r="CV59" s="782"/>
      <c r="CW59" s="780"/>
      <c r="CX59" s="781"/>
      <c r="CY59" s="781"/>
      <c r="CZ59" s="781"/>
      <c r="DA59" s="782"/>
      <c r="DB59" s="780"/>
      <c r="DC59" s="781"/>
      <c r="DD59" s="781"/>
      <c r="DE59" s="781"/>
      <c r="DF59" s="782"/>
      <c r="DG59" s="780"/>
      <c r="DH59" s="781"/>
      <c r="DI59" s="781"/>
      <c r="DJ59" s="781"/>
      <c r="DK59" s="782"/>
      <c r="DL59" s="780"/>
      <c r="DM59" s="781"/>
      <c r="DN59" s="781"/>
      <c r="DO59" s="781"/>
      <c r="DP59" s="782"/>
      <c r="DQ59" s="780"/>
      <c r="DR59" s="781"/>
      <c r="DS59" s="781"/>
      <c r="DT59" s="781"/>
      <c r="DU59" s="782"/>
      <c r="DV59" s="777"/>
      <c r="DW59" s="778"/>
      <c r="DX59" s="778"/>
      <c r="DY59" s="778"/>
      <c r="DZ59" s="795"/>
      <c r="EA59" s="230"/>
    </row>
    <row r="60" spans="1:131" ht="26.25" customHeight="1" x14ac:dyDescent="0.15">
      <c r="A60" s="238">
        <v>33</v>
      </c>
      <c r="B60" s="786"/>
      <c r="C60" s="787"/>
      <c r="D60" s="787"/>
      <c r="E60" s="787"/>
      <c r="F60" s="787"/>
      <c r="G60" s="787"/>
      <c r="H60" s="787"/>
      <c r="I60" s="787"/>
      <c r="J60" s="787"/>
      <c r="K60" s="787"/>
      <c r="L60" s="787"/>
      <c r="M60" s="787"/>
      <c r="N60" s="787"/>
      <c r="O60" s="787"/>
      <c r="P60" s="788"/>
      <c r="Q60" s="842"/>
      <c r="R60" s="843"/>
      <c r="S60" s="843"/>
      <c r="T60" s="843"/>
      <c r="U60" s="843"/>
      <c r="V60" s="843"/>
      <c r="W60" s="843"/>
      <c r="X60" s="843"/>
      <c r="Y60" s="843"/>
      <c r="Z60" s="843"/>
      <c r="AA60" s="843"/>
      <c r="AB60" s="843"/>
      <c r="AC60" s="843"/>
      <c r="AD60" s="843"/>
      <c r="AE60" s="844"/>
      <c r="AF60" s="792"/>
      <c r="AG60" s="793"/>
      <c r="AH60" s="793"/>
      <c r="AI60" s="793"/>
      <c r="AJ60" s="794"/>
      <c r="AK60" s="846"/>
      <c r="AL60" s="843"/>
      <c r="AM60" s="843"/>
      <c r="AN60" s="843"/>
      <c r="AO60" s="843"/>
      <c r="AP60" s="843"/>
      <c r="AQ60" s="843"/>
      <c r="AR60" s="843"/>
      <c r="AS60" s="843"/>
      <c r="AT60" s="843"/>
      <c r="AU60" s="843"/>
      <c r="AV60" s="843"/>
      <c r="AW60" s="843"/>
      <c r="AX60" s="843"/>
      <c r="AY60" s="843"/>
      <c r="AZ60" s="845"/>
      <c r="BA60" s="845"/>
      <c r="BB60" s="845"/>
      <c r="BC60" s="845"/>
      <c r="BD60" s="845"/>
      <c r="BE60" s="839"/>
      <c r="BF60" s="839"/>
      <c r="BG60" s="839"/>
      <c r="BH60" s="839"/>
      <c r="BI60" s="840"/>
      <c r="BJ60" s="232"/>
      <c r="BK60" s="232"/>
      <c r="BL60" s="232"/>
      <c r="BM60" s="232"/>
      <c r="BN60" s="232"/>
      <c r="BO60" s="241"/>
      <c r="BP60" s="241"/>
      <c r="BQ60" s="238">
        <v>54</v>
      </c>
      <c r="BR60" s="239"/>
      <c r="BS60" s="777"/>
      <c r="BT60" s="778"/>
      <c r="BU60" s="778"/>
      <c r="BV60" s="778"/>
      <c r="BW60" s="778"/>
      <c r="BX60" s="778"/>
      <c r="BY60" s="778"/>
      <c r="BZ60" s="778"/>
      <c r="CA60" s="778"/>
      <c r="CB60" s="778"/>
      <c r="CC60" s="778"/>
      <c r="CD60" s="778"/>
      <c r="CE60" s="778"/>
      <c r="CF60" s="778"/>
      <c r="CG60" s="779"/>
      <c r="CH60" s="780"/>
      <c r="CI60" s="781"/>
      <c r="CJ60" s="781"/>
      <c r="CK60" s="781"/>
      <c r="CL60" s="782"/>
      <c r="CM60" s="780"/>
      <c r="CN60" s="781"/>
      <c r="CO60" s="781"/>
      <c r="CP60" s="781"/>
      <c r="CQ60" s="782"/>
      <c r="CR60" s="780"/>
      <c r="CS60" s="781"/>
      <c r="CT60" s="781"/>
      <c r="CU60" s="781"/>
      <c r="CV60" s="782"/>
      <c r="CW60" s="780"/>
      <c r="CX60" s="781"/>
      <c r="CY60" s="781"/>
      <c r="CZ60" s="781"/>
      <c r="DA60" s="782"/>
      <c r="DB60" s="780"/>
      <c r="DC60" s="781"/>
      <c r="DD60" s="781"/>
      <c r="DE60" s="781"/>
      <c r="DF60" s="782"/>
      <c r="DG60" s="780"/>
      <c r="DH60" s="781"/>
      <c r="DI60" s="781"/>
      <c r="DJ60" s="781"/>
      <c r="DK60" s="782"/>
      <c r="DL60" s="780"/>
      <c r="DM60" s="781"/>
      <c r="DN60" s="781"/>
      <c r="DO60" s="781"/>
      <c r="DP60" s="782"/>
      <c r="DQ60" s="780"/>
      <c r="DR60" s="781"/>
      <c r="DS60" s="781"/>
      <c r="DT60" s="781"/>
      <c r="DU60" s="782"/>
      <c r="DV60" s="777"/>
      <c r="DW60" s="778"/>
      <c r="DX60" s="778"/>
      <c r="DY60" s="778"/>
      <c r="DZ60" s="795"/>
      <c r="EA60" s="230"/>
    </row>
    <row r="61" spans="1:131" ht="26.25" customHeight="1" thickBot="1" x14ac:dyDescent="0.2">
      <c r="A61" s="238">
        <v>34</v>
      </c>
      <c r="B61" s="786"/>
      <c r="C61" s="787"/>
      <c r="D61" s="787"/>
      <c r="E61" s="787"/>
      <c r="F61" s="787"/>
      <c r="G61" s="787"/>
      <c r="H61" s="787"/>
      <c r="I61" s="787"/>
      <c r="J61" s="787"/>
      <c r="K61" s="787"/>
      <c r="L61" s="787"/>
      <c r="M61" s="787"/>
      <c r="N61" s="787"/>
      <c r="O61" s="787"/>
      <c r="P61" s="788"/>
      <c r="Q61" s="842"/>
      <c r="R61" s="843"/>
      <c r="S61" s="843"/>
      <c r="T61" s="843"/>
      <c r="U61" s="843"/>
      <c r="V61" s="843"/>
      <c r="W61" s="843"/>
      <c r="X61" s="843"/>
      <c r="Y61" s="843"/>
      <c r="Z61" s="843"/>
      <c r="AA61" s="843"/>
      <c r="AB61" s="843"/>
      <c r="AC61" s="843"/>
      <c r="AD61" s="843"/>
      <c r="AE61" s="844"/>
      <c r="AF61" s="792"/>
      <c r="AG61" s="793"/>
      <c r="AH61" s="793"/>
      <c r="AI61" s="793"/>
      <c r="AJ61" s="794"/>
      <c r="AK61" s="846"/>
      <c r="AL61" s="843"/>
      <c r="AM61" s="843"/>
      <c r="AN61" s="843"/>
      <c r="AO61" s="843"/>
      <c r="AP61" s="843"/>
      <c r="AQ61" s="843"/>
      <c r="AR61" s="843"/>
      <c r="AS61" s="843"/>
      <c r="AT61" s="843"/>
      <c r="AU61" s="843"/>
      <c r="AV61" s="843"/>
      <c r="AW61" s="843"/>
      <c r="AX61" s="843"/>
      <c r="AY61" s="843"/>
      <c r="AZ61" s="845"/>
      <c r="BA61" s="845"/>
      <c r="BB61" s="845"/>
      <c r="BC61" s="845"/>
      <c r="BD61" s="845"/>
      <c r="BE61" s="839"/>
      <c r="BF61" s="839"/>
      <c r="BG61" s="839"/>
      <c r="BH61" s="839"/>
      <c r="BI61" s="840"/>
      <c r="BJ61" s="232"/>
      <c r="BK61" s="232"/>
      <c r="BL61" s="232"/>
      <c r="BM61" s="232"/>
      <c r="BN61" s="232"/>
      <c r="BO61" s="241"/>
      <c r="BP61" s="241"/>
      <c r="BQ61" s="238">
        <v>55</v>
      </c>
      <c r="BR61" s="239"/>
      <c r="BS61" s="777"/>
      <c r="BT61" s="778"/>
      <c r="BU61" s="778"/>
      <c r="BV61" s="778"/>
      <c r="BW61" s="778"/>
      <c r="BX61" s="778"/>
      <c r="BY61" s="778"/>
      <c r="BZ61" s="778"/>
      <c r="CA61" s="778"/>
      <c r="CB61" s="778"/>
      <c r="CC61" s="778"/>
      <c r="CD61" s="778"/>
      <c r="CE61" s="778"/>
      <c r="CF61" s="778"/>
      <c r="CG61" s="779"/>
      <c r="CH61" s="780"/>
      <c r="CI61" s="781"/>
      <c r="CJ61" s="781"/>
      <c r="CK61" s="781"/>
      <c r="CL61" s="782"/>
      <c r="CM61" s="780"/>
      <c r="CN61" s="781"/>
      <c r="CO61" s="781"/>
      <c r="CP61" s="781"/>
      <c r="CQ61" s="782"/>
      <c r="CR61" s="780"/>
      <c r="CS61" s="781"/>
      <c r="CT61" s="781"/>
      <c r="CU61" s="781"/>
      <c r="CV61" s="782"/>
      <c r="CW61" s="780"/>
      <c r="CX61" s="781"/>
      <c r="CY61" s="781"/>
      <c r="CZ61" s="781"/>
      <c r="DA61" s="782"/>
      <c r="DB61" s="780"/>
      <c r="DC61" s="781"/>
      <c r="DD61" s="781"/>
      <c r="DE61" s="781"/>
      <c r="DF61" s="782"/>
      <c r="DG61" s="780"/>
      <c r="DH61" s="781"/>
      <c r="DI61" s="781"/>
      <c r="DJ61" s="781"/>
      <c r="DK61" s="782"/>
      <c r="DL61" s="780"/>
      <c r="DM61" s="781"/>
      <c r="DN61" s="781"/>
      <c r="DO61" s="781"/>
      <c r="DP61" s="782"/>
      <c r="DQ61" s="780"/>
      <c r="DR61" s="781"/>
      <c r="DS61" s="781"/>
      <c r="DT61" s="781"/>
      <c r="DU61" s="782"/>
      <c r="DV61" s="777"/>
      <c r="DW61" s="778"/>
      <c r="DX61" s="778"/>
      <c r="DY61" s="778"/>
      <c r="DZ61" s="795"/>
      <c r="EA61" s="230"/>
    </row>
    <row r="62" spans="1:131" ht="26.25" customHeight="1" x14ac:dyDescent="0.15">
      <c r="A62" s="238">
        <v>35</v>
      </c>
      <c r="B62" s="786"/>
      <c r="C62" s="787"/>
      <c r="D62" s="787"/>
      <c r="E62" s="787"/>
      <c r="F62" s="787"/>
      <c r="G62" s="787"/>
      <c r="H62" s="787"/>
      <c r="I62" s="787"/>
      <c r="J62" s="787"/>
      <c r="K62" s="787"/>
      <c r="L62" s="787"/>
      <c r="M62" s="787"/>
      <c r="N62" s="787"/>
      <c r="O62" s="787"/>
      <c r="P62" s="788"/>
      <c r="Q62" s="842"/>
      <c r="R62" s="843"/>
      <c r="S62" s="843"/>
      <c r="T62" s="843"/>
      <c r="U62" s="843"/>
      <c r="V62" s="843"/>
      <c r="W62" s="843"/>
      <c r="X62" s="843"/>
      <c r="Y62" s="843"/>
      <c r="Z62" s="843"/>
      <c r="AA62" s="843"/>
      <c r="AB62" s="843"/>
      <c r="AC62" s="843"/>
      <c r="AD62" s="843"/>
      <c r="AE62" s="844"/>
      <c r="AF62" s="792"/>
      <c r="AG62" s="793"/>
      <c r="AH62" s="793"/>
      <c r="AI62" s="793"/>
      <c r="AJ62" s="794"/>
      <c r="AK62" s="846"/>
      <c r="AL62" s="843"/>
      <c r="AM62" s="843"/>
      <c r="AN62" s="843"/>
      <c r="AO62" s="843"/>
      <c r="AP62" s="843"/>
      <c r="AQ62" s="843"/>
      <c r="AR62" s="843"/>
      <c r="AS62" s="843"/>
      <c r="AT62" s="843"/>
      <c r="AU62" s="843"/>
      <c r="AV62" s="843"/>
      <c r="AW62" s="843"/>
      <c r="AX62" s="843"/>
      <c r="AY62" s="843"/>
      <c r="AZ62" s="845"/>
      <c r="BA62" s="845"/>
      <c r="BB62" s="845"/>
      <c r="BC62" s="845"/>
      <c r="BD62" s="845"/>
      <c r="BE62" s="839"/>
      <c r="BF62" s="839"/>
      <c r="BG62" s="839"/>
      <c r="BH62" s="839"/>
      <c r="BI62" s="840"/>
      <c r="BJ62" s="854" t="s">
        <v>408</v>
      </c>
      <c r="BK62" s="813"/>
      <c r="BL62" s="813"/>
      <c r="BM62" s="813"/>
      <c r="BN62" s="814"/>
      <c r="BO62" s="241"/>
      <c r="BP62" s="241"/>
      <c r="BQ62" s="238">
        <v>56</v>
      </c>
      <c r="BR62" s="239"/>
      <c r="BS62" s="777"/>
      <c r="BT62" s="778"/>
      <c r="BU62" s="778"/>
      <c r="BV62" s="778"/>
      <c r="BW62" s="778"/>
      <c r="BX62" s="778"/>
      <c r="BY62" s="778"/>
      <c r="BZ62" s="778"/>
      <c r="CA62" s="778"/>
      <c r="CB62" s="778"/>
      <c r="CC62" s="778"/>
      <c r="CD62" s="778"/>
      <c r="CE62" s="778"/>
      <c r="CF62" s="778"/>
      <c r="CG62" s="779"/>
      <c r="CH62" s="780"/>
      <c r="CI62" s="781"/>
      <c r="CJ62" s="781"/>
      <c r="CK62" s="781"/>
      <c r="CL62" s="782"/>
      <c r="CM62" s="780"/>
      <c r="CN62" s="781"/>
      <c r="CO62" s="781"/>
      <c r="CP62" s="781"/>
      <c r="CQ62" s="782"/>
      <c r="CR62" s="780"/>
      <c r="CS62" s="781"/>
      <c r="CT62" s="781"/>
      <c r="CU62" s="781"/>
      <c r="CV62" s="782"/>
      <c r="CW62" s="780"/>
      <c r="CX62" s="781"/>
      <c r="CY62" s="781"/>
      <c r="CZ62" s="781"/>
      <c r="DA62" s="782"/>
      <c r="DB62" s="780"/>
      <c r="DC62" s="781"/>
      <c r="DD62" s="781"/>
      <c r="DE62" s="781"/>
      <c r="DF62" s="782"/>
      <c r="DG62" s="780"/>
      <c r="DH62" s="781"/>
      <c r="DI62" s="781"/>
      <c r="DJ62" s="781"/>
      <c r="DK62" s="782"/>
      <c r="DL62" s="780"/>
      <c r="DM62" s="781"/>
      <c r="DN62" s="781"/>
      <c r="DO62" s="781"/>
      <c r="DP62" s="782"/>
      <c r="DQ62" s="780"/>
      <c r="DR62" s="781"/>
      <c r="DS62" s="781"/>
      <c r="DT62" s="781"/>
      <c r="DU62" s="782"/>
      <c r="DV62" s="777"/>
      <c r="DW62" s="778"/>
      <c r="DX62" s="778"/>
      <c r="DY62" s="778"/>
      <c r="DZ62" s="795"/>
      <c r="EA62" s="230"/>
    </row>
    <row r="63" spans="1:131" ht="26.25" customHeight="1" thickBot="1" x14ac:dyDescent="0.2">
      <c r="A63" s="240" t="s">
        <v>390</v>
      </c>
      <c r="B63" s="796" t="s">
        <v>409</v>
      </c>
      <c r="C63" s="797"/>
      <c r="D63" s="797"/>
      <c r="E63" s="797"/>
      <c r="F63" s="797"/>
      <c r="G63" s="797"/>
      <c r="H63" s="797"/>
      <c r="I63" s="797"/>
      <c r="J63" s="797"/>
      <c r="K63" s="797"/>
      <c r="L63" s="797"/>
      <c r="M63" s="797"/>
      <c r="N63" s="797"/>
      <c r="O63" s="797"/>
      <c r="P63" s="798"/>
      <c r="Q63" s="847"/>
      <c r="R63" s="848"/>
      <c r="S63" s="848"/>
      <c r="T63" s="848"/>
      <c r="U63" s="848"/>
      <c r="V63" s="848"/>
      <c r="W63" s="848"/>
      <c r="X63" s="848"/>
      <c r="Y63" s="848"/>
      <c r="Z63" s="848"/>
      <c r="AA63" s="848"/>
      <c r="AB63" s="848"/>
      <c r="AC63" s="848"/>
      <c r="AD63" s="848"/>
      <c r="AE63" s="849"/>
      <c r="AF63" s="850">
        <v>1535</v>
      </c>
      <c r="AG63" s="851"/>
      <c r="AH63" s="851"/>
      <c r="AI63" s="851"/>
      <c r="AJ63" s="852"/>
      <c r="AK63" s="853"/>
      <c r="AL63" s="848"/>
      <c r="AM63" s="848"/>
      <c r="AN63" s="848"/>
      <c r="AO63" s="848"/>
      <c r="AP63" s="851">
        <f>SUM(AP28:AT32)</f>
        <v>5065</v>
      </c>
      <c r="AQ63" s="851"/>
      <c r="AR63" s="851"/>
      <c r="AS63" s="851"/>
      <c r="AT63" s="851"/>
      <c r="AU63" s="851">
        <f>SUM(AU28:AY32)</f>
        <v>3725</v>
      </c>
      <c r="AV63" s="851"/>
      <c r="AW63" s="851"/>
      <c r="AX63" s="851"/>
      <c r="AY63" s="851"/>
      <c r="AZ63" s="855"/>
      <c r="BA63" s="855"/>
      <c r="BB63" s="855"/>
      <c r="BC63" s="855"/>
      <c r="BD63" s="855"/>
      <c r="BE63" s="856"/>
      <c r="BF63" s="856"/>
      <c r="BG63" s="856"/>
      <c r="BH63" s="856"/>
      <c r="BI63" s="857"/>
      <c r="BJ63" s="858" t="s">
        <v>410</v>
      </c>
      <c r="BK63" s="859"/>
      <c r="BL63" s="859"/>
      <c r="BM63" s="859"/>
      <c r="BN63" s="860"/>
      <c r="BO63" s="241"/>
      <c r="BP63" s="241"/>
      <c r="BQ63" s="238">
        <v>57</v>
      </c>
      <c r="BR63" s="239"/>
      <c r="BS63" s="777"/>
      <c r="BT63" s="778"/>
      <c r="BU63" s="778"/>
      <c r="BV63" s="778"/>
      <c r="BW63" s="778"/>
      <c r="BX63" s="778"/>
      <c r="BY63" s="778"/>
      <c r="BZ63" s="778"/>
      <c r="CA63" s="778"/>
      <c r="CB63" s="778"/>
      <c r="CC63" s="778"/>
      <c r="CD63" s="778"/>
      <c r="CE63" s="778"/>
      <c r="CF63" s="778"/>
      <c r="CG63" s="779"/>
      <c r="CH63" s="780"/>
      <c r="CI63" s="781"/>
      <c r="CJ63" s="781"/>
      <c r="CK63" s="781"/>
      <c r="CL63" s="782"/>
      <c r="CM63" s="780"/>
      <c r="CN63" s="781"/>
      <c r="CO63" s="781"/>
      <c r="CP63" s="781"/>
      <c r="CQ63" s="782"/>
      <c r="CR63" s="780"/>
      <c r="CS63" s="781"/>
      <c r="CT63" s="781"/>
      <c r="CU63" s="781"/>
      <c r="CV63" s="782"/>
      <c r="CW63" s="780"/>
      <c r="CX63" s="781"/>
      <c r="CY63" s="781"/>
      <c r="CZ63" s="781"/>
      <c r="DA63" s="782"/>
      <c r="DB63" s="780"/>
      <c r="DC63" s="781"/>
      <c r="DD63" s="781"/>
      <c r="DE63" s="781"/>
      <c r="DF63" s="782"/>
      <c r="DG63" s="780"/>
      <c r="DH63" s="781"/>
      <c r="DI63" s="781"/>
      <c r="DJ63" s="781"/>
      <c r="DK63" s="782"/>
      <c r="DL63" s="780"/>
      <c r="DM63" s="781"/>
      <c r="DN63" s="781"/>
      <c r="DO63" s="781"/>
      <c r="DP63" s="782"/>
      <c r="DQ63" s="780"/>
      <c r="DR63" s="781"/>
      <c r="DS63" s="781"/>
      <c r="DT63" s="781"/>
      <c r="DU63" s="782"/>
      <c r="DV63" s="777"/>
      <c r="DW63" s="778"/>
      <c r="DX63" s="778"/>
      <c r="DY63" s="778"/>
      <c r="DZ63" s="7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7"/>
      <c r="BT64" s="778"/>
      <c r="BU64" s="778"/>
      <c r="BV64" s="778"/>
      <c r="BW64" s="778"/>
      <c r="BX64" s="778"/>
      <c r="BY64" s="778"/>
      <c r="BZ64" s="778"/>
      <c r="CA64" s="778"/>
      <c r="CB64" s="778"/>
      <c r="CC64" s="778"/>
      <c r="CD64" s="778"/>
      <c r="CE64" s="778"/>
      <c r="CF64" s="778"/>
      <c r="CG64" s="779"/>
      <c r="CH64" s="780"/>
      <c r="CI64" s="781"/>
      <c r="CJ64" s="781"/>
      <c r="CK64" s="781"/>
      <c r="CL64" s="782"/>
      <c r="CM64" s="780"/>
      <c r="CN64" s="781"/>
      <c r="CO64" s="781"/>
      <c r="CP64" s="781"/>
      <c r="CQ64" s="782"/>
      <c r="CR64" s="780"/>
      <c r="CS64" s="781"/>
      <c r="CT64" s="781"/>
      <c r="CU64" s="781"/>
      <c r="CV64" s="782"/>
      <c r="CW64" s="780"/>
      <c r="CX64" s="781"/>
      <c r="CY64" s="781"/>
      <c r="CZ64" s="781"/>
      <c r="DA64" s="782"/>
      <c r="DB64" s="780"/>
      <c r="DC64" s="781"/>
      <c r="DD64" s="781"/>
      <c r="DE64" s="781"/>
      <c r="DF64" s="782"/>
      <c r="DG64" s="780"/>
      <c r="DH64" s="781"/>
      <c r="DI64" s="781"/>
      <c r="DJ64" s="781"/>
      <c r="DK64" s="782"/>
      <c r="DL64" s="780"/>
      <c r="DM64" s="781"/>
      <c r="DN64" s="781"/>
      <c r="DO64" s="781"/>
      <c r="DP64" s="782"/>
      <c r="DQ64" s="780"/>
      <c r="DR64" s="781"/>
      <c r="DS64" s="781"/>
      <c r="DT64" s="781"/>
      <c r="DU64" s="782"/>
      <c r="DV64" s="777"/>
      <c r="DW64" s="778"/>
      <c r="DX64" s="778"/>
      <c r="DY64" s="778"/>
      <c r="DZ64" s="795"/>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7"/>
      <c r="BT65" s="778"/>
      <c r="BU65" s="778"/>
      <c r="BV65" s="778"/>
      <c r="BW65" s="778"/>
      <c r="BX65" s="778"/>
      <c r="BY65" s="778"/>
      <c r="BZ65" s="778"/>
      <c r="CA65" s="778"/>
      <c r="CB65" s="778"/>
      <c r="CC65" s="778"/>
      <c r="CD65" s="778"/>
      <c r="CE65" s="778"/>
      <c r="CF65" s="778"/>
      <c r="CG65" s="779"/>
      <c r="CH65" s="780"/>
      <c r="CI65" s="781"/>
      <c r="CJ65" s="781"/>
      <c r="CK65" s="781"/>
      <c r="CL65" s="782"/>
      <c r="CM65" s="780"/>
      <c r="CN65" s="781"/>
      <c r="CO65" s="781"/>
      <c r="CP65" s="781"/>
      <c r="CQ65" s="782"/>
      <c r="CR65" s="780"/>
      <c r="CS65" s="781"/>
      <c r="CT65" s="781"/>
      <c r="CU65" s="781"/>
      <c r="CV65" s="782"/>
      <c r="CW65" s="780"/>
      <c r="CX65" s="781"/>
      <c r="CY65" s="781"/>
      <c r="CZ65" s="781"/>
      <c r="DA65" s="782"/>
      <c r="DB65" s="780"/>
      <c r="DC65" s="781"/>
      <c r="DD65" s="781"/>
      <c r="DE65" s="781"/>
      <c r="DF65" s="782"/>
      <c r="DG65" s="780"/>
      <c r="DH65" s="781"/>
      <c r="DI65" s="781"/>
      <c r="DJ65" s="781"/>
      <c r="DK65" s="782"/>
      <c r="DL65" s="780"/>
      <c r="DM65" s="781"/>
      <c r="DN65" s="781"/>
      <c r="DO65" s="781"/>
      <c r="DP65" s="782"/>
      <c r="DQ65" s="780"/>
      <c r="DR65" s="781"/>
      <c r="DS65" s="781"/>
      <c r="DT65" s="781"/>
      <c r="DU65" s="782"/>
      <c r="DV65" s="777"/>
      <c r="DW65" s="778"/>
      <c r="DX65" s="778"/>
      <c r="DY65" s="778"/>
      <c r="DZ65" s="795"/>
      <c r="EA65" s="230"/>
    </row>
    <row r="66" spans="1:131" ht="26.25" customHeight="1" x14ac:dyDescent="0.15">
      <c r="A66" s="729" t="s">
        <v>412</v>
      </c>
      <c r="B66" s="730"/>
      <c r="C66" s="730"/>
      <c r="D66" s="730"/>
      <c r="E66" s="730"/>
      <c r="F66" s="730"/>
      <c r="G66" s="730"/>
      <c r="H66" s="730"/>
      <c r="I66" s="730"/>
      <c r="J66" s="730"/>
      <c r="K66" s="730"/>
      <c r="L66" s="730"/>
      <c r="M66" s="730"/>
      <c r="N66" s="730"/>
      <c r="O66" s="730"/>
      <c r="P66" s="731"/>
      <c r="Q66" s="735" t="s">
        <v>413</v>
      </c>
      <c r="R66" s="736"/>
      <c r="S66" s="736"/>
      <c r="T66" s="736"/>
      <c r="U66" s="737"/>
      <c r="V66" s="735" t="s">
        <v>414</v>
      </c>
      <c r="W66" s="736"/>
      <c r="X66" s="736"/>
      <c r="Y66" s="736"/>
      <c r="Z66" s="737"/>
      <c r="AA66" s="735" t="s">
        <v>415</v>
      </c>
      <c r="AB66" s="736"/>
      <c r="AC66" s="736"/>
      <c r="AD66" s="736"/>
      <c r="AE66" s="737"/>
      <c r="AF66" s="861" t="s">
        <v>416</v>
      </c>
      <c r="AG66" s="822"/>
      <c r="AH66" s="822"/>
      <c r="AI66" s="822"/>
      <c r="AJ66" s="862"/>
      <c r="AK66" s="735" t="s">
        <v>417</v>
      </c>
      <c r="AL66" s="730"/>
      <c r="AM66" s="730"/>
      <c r="AN66" s="730"/>
      <c r="AO66" s="731"/>
      <c r="AP66" s="735" t="s">
        <v>400</v>
      </c>
      <c r="AQ66" s="736"/>
      <c r="AR66" s="736"/>
      <c r="AS66" s="736"/>
      <c r="AT66" s="737"/>
      <c r="AU66" s="735" t="s">
        <v>418</v>
      </c>
      <c r="AV66" s="736"/>
      <c r="AW66" s="736"/>
      <c r="AX66" s="736"/>
      <c r="AY66" s="737"/>
      <c r="AZ66" s="735" t="s">
        <v>378</v>
      </c>
      <c r="BA66" s="736"/>
      <c r="BB66" s="736"/>
      <c r="BC66" s="736"/>
      <c r="BD66" s="742"/>
      <c r="BE66" s="241"/>
      <c r="BF66" s="241"/>
      <c r="BG66" s="241"/>
      <c r="BH66" s="241"/>
      <c r="BI66" s="241"/>
      <c r="BJ66" s="241"/>
      <c r="BK66" s="241"/>
      <c r="BL66" s="241"/>
      <c r="BM66" s="241"/>
      <c r="BN66" s="241"/>
      <c r="BO66" s="241"/>
      <c r="BP66" s="241"/>
      <c r="BQ66" s="238">
        <v>60</v>
      </c>
      <c r="BR66" s="243"/>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38"/>
      <c r="R67" s="739"/>
      <c r="S67" s="739"/>
      <c r="T67" s="739"/>
      <c r="U67" s="740"/>
      <c r="V67" s="738"/>
      <c r="W67" s="739"/>
      <c r="X67" s="739"/>
      <c r="Y67" s="739"/>
      <c r="Z67" s="740"/>
      <c r="AA67" s="738"/>
      <c r="AB67" s="739"/>
      <c r="AC67" s="739"/>
      <c r="AD67" s="739"/>
      <c r="AE67" s="740"/>
      <c r="AF67" s="863"/>
      <c r="AG67" s="825"/>
      <c r="AH67" s="825"/>
      <c r="AI67" s="825"/>
      <c r="AJ67" s="864"/>
      <c r="AK67" s="865"/>
      <c r="AL67" s="733"/>
      <c r="AM67" s="733"/>
      <c r="AN67" s="733"/>
      <c r="AO67" s="734"/>
      <c r="AP67" s="738"/>
      <c r="AQ67" s="739"/>
      <c r="AR67" s="739"/>
      <c r="AS67" s="739"/>
      <c r="AT67" s="740"/>
      <c r="AU67" s="738"/>
      <c r="AV67" s="739"/>
      <c r="AW67" s="739"/>
      <c r="AX67" s="739"/>
      <c r="AY67" s="740"/>
      <c r="AZ67" s="738"/>
      <c r="BA67" s="739"/>
      <c r="BB67" s="739"/>
      <c r="BC67" s="739"/>
      <c r="BD67" s="744"/>
      <c r="BE67" s="241"/>
      <c r="BF67" s="241"/>
      <c r="BG67" s="241"/>
      <c r="BH67" s="241"/>
      <c r="BI67" s="241"/>
      <c r="BJ67" s="241"/>
      <c r="BK67" s="241"/>
      <c r="BL67" s="241"/>
      <c r="BM67" s="241"/>
      <c r="BN67" s="241"/>
      <c r="BO67" s="241"/>
      <c r="BP67" s="241"/>
      <c r="BQ67" s="238">
        <v>61</v>
      </c>
      <c r="BR67" s="243"/>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0"/>
    </row>
    <row r="68" spans="1:131" ht="26.25" customHeight="1" thickTop="1" x14ac:dyDescent="0.15">
      <c r="A68" s="236">
        <v>1</v>
      </c>
      <c r="B68" s="876" t="s">
        <v>586</v>
      </c>
      <c r="C68" s="877"/>
      <c r="D68" s="877"/>
      <c r="E68" s="877"/>
      <c r="F68" s="877"/>
      <c r="G68" s="877"/>
      <c r="H68" s="877"/>
      <c r="I68" s="877"/>
      <c r="J68" s="877"/>
      <c r="K68" s="877"/>
      <c r="L68" s="877"/>
      <c r="M68" s="877"/>
      <c r="N68" s="877"/>
      <c r="O68" s="877"/>
      <c r="P68" s="878"/>
      <c r="Q68" s="879">
        <v>1645</v>
      </c>
      <c r="R68" s="873"/>
      <c r="S68" s="873"/>
      <c r="T68" s="873"/>
      <c r="U68" s="873"/>
      <c r="V68" s="873">
        <v>1604</v>
      </c>
      <c r="W68" s="873"/>
      <c r="X68" s="873"/>
      <c r="Y68" s="873"/>
      <c r="Z68" s="873"/>
      <c r="AA68" s="873">
        <v>40</v>
      </c>
      <c r="AB68" s="873"/>
      <c r="AC68" s="873"/>
      <c r="AD68" s="873"/>
      <c r="AE68" s="873"/>
      <c r="AF68" s="873">
        <v>40</v>
      </c>
      <c r="AG68" s="873"/>
      <c r="AH68" s="873"/>
      <c r="AI68" s="873"/>
      <c r="AJ68" s="873"/>
      <c r="AK68" s="873" t="s">
        <v>519</v>
      </c>
      <c r="AL68" s="873"/>
      <c r="AM68" s="873"/>
      <c r="AN68" s="873"/>
      <c r="AO68" s="873"/>
      <c r="AP68" s="873" t="s">
        <v>519</v>
      </c>
      <c r="AQ68" s="873"/>
      <c r="AR68" s="873"/>
      <c r="AS68" s="873"/>
      <c r="AT68" s="873"/>
      <c r="AU68" s="873" t="s">
        <v>519</v>
      </c>
      <c r="AV68" s="873"/>
      <c r="AW68" s="873"/>
      <c r="AX68" s="873"/>
      <c r="AY68" s="873"/>
      <c r="AZ68" s="874"/>
      <c r="BA68" s="874"/>
      <c r="BB68" s="874"/>
      <c r="BC68" s="874"/>
      <c r="BD68" s="875"/>
      <c r="BE68" s="241"/>
      <c r="BF68" s="241"/>
      <c r="BG68" s="241"/>
      <c r="BH68" s="241"/>
      <c r="BI68" s="241"/>
      <c r="BJ68" s="241"/>
      <c r="BK68" s="241"/>
      <c r="BL68" s="241"/>
      <c r="BM68" s="241"/>
      <c r="BN68" s="241"/>
      <c r="BO68" s="241"/>
      <c r="BP68" s="241"/>
      <c r="BQ68" s="238">
        <v>62</v>
      </c>
      <c r="BR68" s="243"/>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0"/>
    </row>
    <row r="69" spans="1:131" ht="26.25" customHeight="1" x14ac:dyDescent="0.15">
      <c r="A69" s="238">
        <v>2</v>
      </c>
      <c r="B69" s="880" t="s">
        <v>587</v>
      </c>
      <c r="C69" s="881"/>
      <c r="D69" s="881"/>
      <c r="E69" s="881"/>
      <c r="F69" s="881"/>
      <c r="G69" s="881"/>
      <c r="H69" s="881"/>
      <c r="I69" s="881"/>
      <c r="J69" s="881"/>
      <c r="K69" s="881"/>
      <c r="L69" s="881"/>
      <c r="M69" s="881"/>
      <c r="N69" s="881"/>
      <c r="O69" s="881"/>
      <c r="P69" s="882"/>
      <c r="Q69" s="883">
        <v>847072</v>
      </c>
      <c r="R69" s="837"/>
      <c r="S69" s="837"/>
      <c r="T69" s="837"/>
      <c r="U69" s="837"/>
      <c r="V69" s="837">
        <v>828353</v>
      </c>
      <c r="W69" s="837"/>
      <c r="X69" s="837"/>
      <c r="Y69" s="837"/>
      <c r="Z69" s="837"/>
      <c r="AA69" s="837">
        <v>18719</v>
      </c>
      <c r="AB69" s="837"/>
      <c r="AC69" s="837"/>
      <c r="AD69" s="837"/>
      <c r="AE69" s="837"/>
      <c r="AF69" s="837">
        <v>18719</v>
      </c>
      <c r="AG69" s="837"/>
      <c r="AH69" s="837"/>
      <c r="AI69" s="837"/>
      <c r="AJ69" s="837"/>
      <c r="AK69" s="837">
        <v>7694</v>
      </c>
      <c r="AL69" s="837"/>
      <c r="AM69" s="837"/>
      <c r="AN69" s="837"/>
      <c r="AO69" s="837"/>
      <c r="AP69" s="837" t="s">
        <v>519</v>
      </c>
      <c r="AQ69" s="837"/>
      <c r="AR69" s="837"/>
      <c r="AS69" s="837"/>
      <c r="AT69" s="837"/>
      <c r="AU69" s="837" t="s">
        <v>519</v>
      </c>
      <c r="AV69" s="837"/>
      <c r="AW69" s="837"/>
      <c r="AX69" s="837"/>
      <c r="AY69" s="837"/>
      <c r="AZ69" s="839"/>
      <c r="BA69" s="839"/>
      <c r="BB69" s="839"/>
      <c r="BC69" s="839"/>
      <c r="BD69" s="840"/>
      <c r="BE69" s="241"/>
      <c r="BF69" s="241"/>
      <c r="BG69" s="241"/>
      <c r="BH69" s="241"/>
      <c r="BI69" s="241"/>
      <c r="BJ69" s="241"/>
      <c r="BK69" s="241"/>
      <c r="BL69" s="241"/>
      <c r="BM69" s="241"/>
      <c r="BN69" s="241"/>
      <c r="BO69" s="241"/>
      <c r="BP69" s="241"/>
      <c r="BQ69" s="238">
        <v>63</v>
      </c>
      <c r="BR69" s="243"/>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0"/>
    </row>
    <row r="70" spans="1:131" ht="26.25" customHeight="1" x14ac:dyDescent="0.15">
      <c r="A70" s="238">
        <v>3</v>
      </c>
      <c r="B70" s="880" t="s">
        <v>588</v>
      </c>
      <c r="C70" s="881"/>
      <c r="D70" s="881"/>
      <c r="E70" s="881"/>
      <c r="F70" s="881"/>
      <c r="G70" s="881"/>
      <c r="H70" s="881"/>
      <c r="I70" s="881"/>
      <c r="J70" s="881"/>
      <c r="K70" s="881"/>
      <c r="L70" s="881"/>
      <c r="M70" s="881"/>
      <c r="N70" s="881"/>
      <c r="O70" s="881"/>
      <c r="P70" s="882"/>
      <c r="Q70" s="883">
        <v>23479</v>
      </c>
      <c r="R70" s="837"/>
      <c r="S70" s="837"/>
      <c r="T70" s="837"/>
      <c r="U70" s="837"/>
      <c r="V70" s="837">
        <v>22911</v>
      </c>
      <c r="W70" s="837"/>
      <c r="X70" s="837"/>
      <c r="Y70" s="837"/>
      <c r="Z70" s="837"/>
      <c r="AA70" s="837">
        <v>568</v>
      </c>
      <c r="AB70" s="837"/>
      <c r="AC70" s="837"/>
      <c r="AD70" s="837"/>
      <c r="AE70" s="837"/>
      <c r="AF70" s="837">
        <v>568</v>
      </c>
      <c r="AG70" s="837"/>
      <c r="AH70" s="837"/>
      <c r="AI70" s="837"/>
      <c r="AJ70" s="837"/>
      <c r="AK70" s="837">
        <v>21</v>
      </c>
      <c r="AL70" s="837"/>
      <c r="AM70" s="837"/>
      <c r="AN70" s="837"/>
      <c r="AO70" s="837"/>
      <c r="AP70" s="837" t="s">
        <v>519</v>
      </c>
      <c r="AQ70" s="837"/>
      <c r="AR70" s="837"/>
      <c r="AS70" s="837"/>
      <c r="AT70" s="837"/>
      <c r="AU70" s="837" t="s">
        <v>519</v>
      </c>
      <c r="AV70" s="837"/>
      <c r="AW70" s="837"/>
      <c r="AX70" s="837"/>
      <c r="AY70" s="837"/>
      <c r="AZ70" s="839"/>
      <c r="BA70" s="839"/>
      <c r="BB70" s="839"/>
      <c r="BC70" s="839"/>
      <c r="BD70" s="840"/>
      <c r="BE70" s="241"/>
      <c r="BF70" s="241"/>
      <c r="BG70" s="241"/>
      <c r="BH70" s="241"/>
      <c r="BI70" s="241"/>
      <c r="BJ70" s="241"/>
      <c r="BK70" s="241"/>
      <c r="BL70" s="241"/>
      <c r="BM70" s="241"/>
      <c r="BN70" s="241"/>
      <c r="BO70" s="241"/>
      <c r="BP70" s="241"/>
      <c r="BQ70" s="238">
        <v>64</v>
      </c>
      <c r="BR70" s="243"/>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0"/>
    </row>
    <row r="71" spans="1:131" ht="26.25" customHeight="1" x14ac:dyDescent="0.15">
      <c r="A71" s="238">
        <v>4</v>
      </c>
      <c r="B71" s="880" t="s">
        <v>589</v>
      </c>
      <c r="C71" s="881"/>
      <c r="D71" s="881"/>
      <c r="E71" s="881"/>
      <c r="F71" s="881"/>
      <c r="G71" s="881"/>
      <c r="H71" s="881"/>
      <c r="I71" s="881"/>
      <c r="J71" s="881"/>
      <c r="K71" s="881"/>
      <c r="L71" s="881"/>
      <c r="M71" s="881"/>
      <c r="N71" s="881"/>
      <c r="O71" s="881"/>
      <c r="P71" s="882"/>
      <c r="Q71" s="883">
        <v>205</v>
      </c>
      <c r="R71" s="837"/>
      <c r="S71" s="837"/>
      <c r="T71" s="837"/>
      <c r="U71" s="837"/>
      <c r="V71" s="837">
        <v>97</v>
      </c>
      <c r="W71" s="837"/>
      <c r="X71" s="837"/>
      <c r="Y71" s="837"/>
      <c r="Z71" s="837"/>
      <c r="AA71" s="837">
        <v>108</v>
      </c>
      <c r="AB71" s="837"/>
      <c r="AC71" s="837"/>
      <c r="AD71" s="837"/>
      <c r="AE71" s="837"/>
      <c r="AF71" s="837">
        <v>108</v>
      </c>
      <c r="AG71" s="837"/>
      <c r="AH71" s="837"/>
      <c r="AI71" s="837"/>
      <c r="AJ71" s="837"/>
      <c r="AK71" s="837" t="s">
        <v>519</v>
      </c>
      <c r="AL71" s="837"/>
      <c r="AM71" s="837"/>
      <c r="AN71" s="837"/>
      <c r="AO71" s="837"/>
      <c r="AP71" s="837" t="s">
        <v>519</v>
      </c>
      <c r="AQ71" s="837"/>
      <c r="AR71" s="837"/>
      <c r="AS71" s="837"/>
      <c r="AT71" s="837"/>
      <c r="AU71" s="837" t="s">
        <v>519</v>
      </c>
      <c r="AV71" s="837"/>
      <c r="AW71" s="837"/>
      <c r="AX71" s="837"/>
      <c r="AY71" s="837"/>
      <c r="AZ71" s="839"/>
      <c r="BA71" s="839"/>
      <c r="BB71" s="839"/>
      <c r="BC71" s="839"/>
      <c r="BD71" s="840"/>
      <c r="BE71" s="241"/>
      <c r="BF71" s="241"/>
      <c r="BG71" s="241"/>
      <c r="BH71" s="241"/>
      <c r="BI71" s="241"/>
      <c r="BJ71" s="241"/>
      <c r="BK71" s="241"/>
      <c r="BL71" s="241"/>
      <c r="BM71" s="241"/>
      <c r="BN71" s="241"/>
      <c r="BO71" s="241"/>
      <c r="BP71" s="241"/>
      <c r="BQ71" s="238">
        <v>65</v>
      </c>
      <c r="BR71" s="243"/>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0"/>
    </row>
    <row r="72" spans="1:131" ht="26.25" customHeight="1" x14ac:dyDescent="0.15">
      <c r="A72" s="238">
        <v>5</v>
      </c>
      <c r="B72" s="880" t="s">
        <v>590</v>
      </c>
      <c r="C72" s="881"/>
      <c r="D72" s="881"/>
      <c r="E72" s="881"/>
      <c r="F72" s="881"/>
      <c r="G72" s="881"/>
      <c r="H72" s="881"/>
      <c r="I72" s="881"/>
      <c r="J72" s="881"/>
      <c r="K72" s="881"/>
      <c r="L72" s="881"/>
      <c r="M72" s="881"/>
      <c r="N72" s="881"/>
      <c r="O72" s="881"/>
      <c r="P72" s="882"/>
      <c r="Q72" s="883">
        <v>321</v>
      </c>
      <c r="R72" s="837"/>
      <c r="S72" s="837"/>
      <c r="T72" s="837"/>
      <c r="U72" s="837"/>
      <c r="V72" s="837">
        <v>310</v>
      </c>
      <c r="W72" s="837"/>
      <c r="X72" s="837"/>
      <c r="Y72" s="837"/>
      <c r="Z72" s="837"/>
      <c r="AA72" s="837">
        <v>11</v>
      </c>
      <c r="AB72" s="837"/>
      <c r="AC72" s="837"/>
      <c r="AD72" s="837"/>
      <c r="AE72" s="837"/>
      <c r="AF72" s="837">
        <v>11</v>
      </c>
      <c r="AG72" s="837"/>
      <c r="AH72" s="837"/>
      <c r="AI72" s="837"/>
      <c r="AJ72" s="837"/>
      <c r="AK72" s="837">
        <v>3</v>
      </c>
      <c r="AL72" s="837"/>
      <c r="AM72" s="837"/>
      <c r="AN72" s="837"/>
      <c r="AO72" s="837"/>
      <c r="AP72" s="837" t="s">
        <v>519</v>
      </c>
      <c r="AQ72" s="837"/>
      <c r="AR72" s="837"/>
      <c r="AS72" s="837"/>
      <c r="AT72" s="837"/>
      <c r="AU72" s="837" t="s">
        <v>519</v>
      </c>
      <c r="AV72" s="837"/>
      <c r="AW72" s="837"/>
      <c r="AX72" s="837"/>
      <c r="AY72" s="837"/>
      <c r="AZ72" s="839"/>
      <c r="BA72" s="839"/>
      <c r="BB72" s="839"/>
      <c r="BC72" s="839"/>
      <c r="BD72" s="840"/>
      <c r="BE72" s="241"/>
      <c r="BF72" s="241"/>
      <c r="BG72" s="241"/>
      <c r="BH72" s="241"/>
      <c r="BI72" s="241"/>
      <c r="BJ72" s="241"/>
      <c r="BK72" s="241"/>
      <c r="BL72" s="241"/>
      <c r="BM72" s="241"/>
      <c r="BN72" s="241"/>
      <c r="BO72" s="241"/>
      <c r="BP72" s="241"/>
      <c r="BQ72" s="238">
        <v>66</v>
      </c>
      <c r="BR72" s="243"/>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0"/>
    </row>
    <row r="73" spans="1:131" ht="26.25" customHeight="1" x14ac:dyDescent="0.15">
      <c r="A73" s="238">
        <v>6</v>
      </c>
      <c r="B73" s="880" t="s">
        <v>591</v>
      </c>
      <c r="C73" s="881"/>
      <c r="D73" s="881"/>
      <c r="E73" s="881"/>
      <c r="F73" s="881"/>
      <c r="G73" s="881"/>
      <c r="H73" s="881"/>
      <c r="I73" s="881"/>
      <c r="J73" s="881"/>
      <c r="K73" s="881"/>
      <c r="L73" s="881"/>
      <c r="M73" s="881"/>
      <c r="N73" s="881"/>
      <c r="O73" s="881"/>
      <c r="P73" s="882"/>
      <c r="Q73" s="883">
        <v>72</v>
      </c>
      <c r="R73" s="837"/>
      <c r="S73" s="837"/>
      <c r="T73" s="837"/>
      <c r="U73" s="837"/>
      <c r="V73" s="837">
        <v>64</v>
      </c>
      <c r="W73" s="837"/>
      <c r="X73" s="837"/>
      <c r="Y73" s="837"/>
      <c r="Z73" s="837"/>
      <c r="AA73" s="837">
        <v>8</v>
      </c>
      <c r="AB73" s="837"/>
      <c r="AC73" s="837"/>
      <c r="AD73" s="837"/>
      <c r="AE73" s="837"/>
      <c r="AF73" s="837">
        <v>8</v>
      </c>
      <c r="AG73" s="837"/>
      <c r="AH73" s="837"/>
      <c r="AI73" s="837"/>
      <c r="AJ73" s="837"/>
      <c r="AK73" s="837" t="s">
        <v>519</v>
      </c>
      <c r="AL73" s="837"/>
      <c r="AM73" s="837"/>
      <c r="AN73" s="837"/>
      <c r="AO73" s="837"/>
      <c r="AP73" s="837" t="s">
        <v>519</v>
      </c>
      <c r="AQ73" s="837"/>
      <c r="AR73" s="837"/>
      <c r="AS73" s="837"/>
      <c r="AT73" s="837"/>
      <c r="AU73" s="837" t="s">
        <v>519</v>
      </c>
      <c r="AV73" s="837"/>
      <c r="AW73" s="837"/>
      <c r="AX73" s="837"/>
      <c r="AY73" s="837"/>
      <c r="AZ73" s="839"/>
      <c r="BA73" s="839"/>
      <c r="BB73" s="839"/>
      <c r="BC73" s="839"/>
      <c r="BD73" s="840"/>
      <c r="BE73" s="241"/>
      <c r="BF73" s="241"/>
      <c r="BG73" s="241"/>
      <c r="BH73" s="241"/>
      <c r="BI73" s="241"/>
      <c r="BJ73" s="241"/>
      <c r="BK73" s="241"/>
      <c r="BL73" s="241"/>
      <c r="BM73" s="241"/>
      <c r="BN73" s="241"/>
      <c r="BO73" s="241"/>
      <c r="BP73" s="241"/>
      <c r="BQ73" s="238">
        <v>67</v>
      </c>
      <c r="BR73" s="243"/>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0"/>
    </row>
    <row r="74" spans="1:131" ht="26.25" customHeight="1" x14ac:dyDescent="0.15">
      <c r="A74" s="238">
        <v>7</v>
      </c>
      <c r="B74" s="880" t="s">
        <v>592</v>
      </c>
      <c r="C74" s="881"/>
      <c r="D74" s="881"/>
      <c r="E74" s="881"/>
      <c r="F74" s="881"/>
      <c r="G74" s="881"/>
      <c r="H74" s="881"/>
      <c r="I74" s="881"/>
      <c r="J74" s="881"/>
      <c r="K74" s="881"/>
      <c r="L74" s="881"/>
      <c r="M74" s="881"/>
      <c r="N74" s="881"/>
      <c r="O74" s="881"/>
      <c r="P74" s="882"/>
      <c r="Q74" s="883">
        <v>3347</v>
      </c>
      <c r="R74" s="837"/>
      <c r="S74" s="837"/>
      <c r="T74" s="837"/>
      <c r="U74" s="837"/>
      <c r="V74" s="837">
        <v>3139</v>
      </c>
      <c r="W74" s="837"/>
      <c r="X74" s="837"/>
      <c r="Y74" s="837"/>
      <c r="Z74" s="837"/>
      <c r="AA74" s="837">
        <v>207</v>
      </c>
      <c r="AB74" s="837"/>
      <c r="AC74" s="837"/>
      <c r="AD74" s="837"/>
      <c r="AE74" s="837"/>
      <c r="AF74" s="837">
        <v>205</v>
      </c>
      <c r="AG74" s="837"/>
      <c r="AH74" s="837"/>
      <c r="AI74" s="837"/>
      <c r="AJ74" s="837"/>
      <c r="AK74" s="837" t="s">
        <v>519</v>
      </c>
      <c r="AL74" s="837"/>
      <c r="AM74" s="837"/>
      <c r="AN74" s="837"/>
      <c r="AO74" s="837"/>
      <c r="AP74" s="837">
        <v>865</v>
      </c>
      <c r="AQ74" s="837"/>
      <c r="AR74" s="837"/>
      <c r="AS74" s="837"/>
      <c r="AT74" s="837"/>
      <c r="AU74" s="837">
        <v>149</v>
      </c>
      <c r="AV74" s="837"/>
      <c r="AW74" s="837"/>
      <c r="AX74" s="837"/>
      <c r="AY74" s="837"/>
      <c r="AZ74" s="839"/>
      <c r="BA74" s="839"/>
      <c r="BB74" s="839"/>
      <c r="BC74" s="839"/>
      <c r="BD74" s="840"/>
      <c r="BE74" s="241"/>
      <c r="BF74" s="241"/>
      <c r="BG74" s="241"/>
      <c r="BH74" s="241"/>
      <c r="BI74" s="241"/>
      <c r="BJ74" s="241"/>
      <c r="BK74" s="241"/>
      <c r="BL74" s="241"/>
      <c r="BM74" s="241"/>
      <c r="BN74" s="241"/>
      <c r="BO74" s="241"/>
      <c r="BP74" s="241"/>
      <c r="BQ74" s="238">
        <v>68</v>
      </c>
      <c r="BR74" s="243"/>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0"/>
    </row>
    <row r="75" spans="1:131" ht="26.25" customHeight="1" x14ac:dyDescent="0.15">
      <c r="A75" s="238">
        <v>8</v>
      </c>
      <c r="B75" s="880" t="s">
        <v>593</v>
      </c>
      <c r="C75" s="881"/>
      <c r="D75" s="881"/>
      <c r="E75" s="881"/>
      <c r="F75" s="881"/>
      <c r="G75" s="881"/>
      <c r="H75" s="881"/>
      <c r="I75" s="881"/>
      <c r="J75" s="881"/>
      <c r="K75" s="881"/>
      <c r="L75" s="881"/>
      <c r="M75" s="881"/>
      <c r="N75" s="881"/>
      <c r="O75" s="881"/>
      <c r="P75" s="882"/>
      <c r="Q75" s="884">
        <v>200</v>
      </c>
      <c r="R75" s="885"/>
      <c r="S75" s="885"/>
      <c r="T75" s="885"/>
      <c r="U75" s="841"/>
      <c r="V75" s="886">
        <v>182</v>
      </c>
      <c r="W75" s="885"/>
      <c r="X75" s="885"/>
      <c r="Y75" s="885"/>
      <c r="Z75" s="841"/>
      <c r="AA75" s="886">
        <v>19</v>
      </c>
      <c r="AB75" s="885"/>
      <c r="AC75" s="885"/>
      <c r="AD75" s="885"/>
      <c r="AE75" s="841"/>
      <c r="AF75" s="886">
        <v>19</v>
      </c>
      <c r="AG75" s="885"/>
      <c r="AH75" s="885"/>
      <c r="AI75" s="885"/>
      <c r="AJ75" s="841"/>
      <c r="AK75" s="886" t="s">
        <v>602</v>
      </c>
      <c r="AL75" s="885"/>
      <c r="AM75" s="885"/>
      <c r="AN75" s="885"/>
      <c r="AO75" s="841"/>
      <c r="AP75" s="886">
        <v>1607</v>
      </c>
      <c r="AQ75" s="885"/>
      <c r="AR75" s="885"/>
      <c r="AS75" s="885"/>
      <c r="AT75" s="841"/>
      <c r="AU75" s="886">
        <v>222</v>
      </c>
      <c r="AV75" s="885"/>
      <c r="AW75" s="885"/>
      <c r="AX75" s="885"/>
      <c r="AY75" s="841"/>
      <c r="AZ75" s="839"/>
      <c r="BA75" s="839"/>
      <c r="BB75" s="839"/>
      <c r="BC75" s="839"/>
      <c r="BD75" s="840"/>
      <c r="BE75" s="241"/>
      <c r="BF75" s="241"/>
      <c r="BG75" s="241"/>
      <c r="BH75" s="241"/>
      <c r="BI75" s="241"/>
      <c r="BJ75" s="241"/>
      <c r="BK75" s="241"/>
      <c r="BL75" s="241"/>
      <c r="BM75" s="241"/>
      <c r="BN75" s="241"/>
      <c r="BO75" s="241"/>
      <c r="BP75" s="241"/>
      <c r="BQ75" s="238">
        <v>69</v>
      </c>
      <c r="BR75" s="243"/>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0"/>
    </row>
    <row r="76" spans="1:131" ht="26.25" customHeight="1" x14ac:dyDescent="0.15">
      <c r="A76" s="238">
        <v>9</v>
      </c>
      <c r="B76" s="880" t="s">
        <v>594</v>
      </c>
      <c r="C76" s="881"/>
      <c r="D76" s="881"/>
      <c r="E76" s="881"/>
      <c r="F76" s="881"/>
      <c r="G76" s="881"/>
      <c r="H76" s="881"/>
      <c r="I76" s="881"/>
      <c r="J76" s="881"/>
      <c r="K76" s="881"/>
      <c r="L76" s="881"/>
      <c r="M76" s="881"/>
      <c r="N76" s="881"/>
      <c r="O76" s="881"/>
      <c r="P76" s="882"/>
      <c r="Q76" s="884">
        <v>80</v>
      </c>
      <c r="R76" s="885"/>
      <c r="S76" s="885"/>
      <c r="T76" s="885"/>
      <c r="U76" s="841"/>
      <c r="V76" s="886">
        <v>65</v>
      </c>
      <c r="W76" s="885"/>
      <c r="X76" s="885"/>
      <c r="Y76" s="885"/>
      <c r="Z76" s="841"/>
      <c r="AA76" s="886">
        <v>15</v>
      </c>
      <c r="AB76" s="885"/>
      <c r="AC76" s="885"/>
      <c r="AD76" s="885"/>
      <c r="AE76" s="841"/>
      <c r="AF76" s="886">
        <v>15</v>
      </c>
      <c r="AG76" s="885"/>
      <c r="AH76" s="885"/>
      <c r="AI76" s="885"/>
      <c r="AJ76" s="841"/>
      <c r="AK76" s="886" t="s">
        <v>519</v>
      </c>
      <c r="AL76" s="885"/>
      <c r="AM76" s="885"/>
      <c r="AN76" s="885"/>
      <c r="AO76" s="841"/>
      <c r="AP76" s="886" t="s">
        <v>519</v>
      </c>
      <c r="AQ76" s="885"/>
      <c r="AR76" s="885"/>
      <c r="AS76" s="885"/>
      <c r="AT76" s="841"/>
      <c r="AU76" s="886" t="s">
        <v>519</v>
      </c>
      <c r="AV76" s="885"/>
      <c r="AW76" s="885"/>
      <c r="AX76" s="885"/>
      <c r="AY76" s="841"/>
      <c r="AZ76" s="839"/>
      <c r="BA76" s="839"/>
      <c r="BB76" s="839"/>
      <c r="BC76" s="839"/>
      <c r="BD76" s="840"/>
      <c r="BE76" s="241"/>
      <c r="BF76" s="241"/>
      <c r="BG76" s="241"/>
      <c r="BH76" s="241"/>
      <c r="BI76" s="241"/>
      <c r="BJ76" s="241"/>
      <c r="BK76" s="241"/>
      <c r="BL76" s="241"/>
      <c r="BM76" s="241"/>
      <c r="BN76" s="241"/>
      <c r="BO76" s="241"/>
      <c r="BP76" s="241"/>
      <c r="BQ76" s="238">
        <v>70</v>
      </c>
      <c r="BR76" s="243"/>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0"/>
    </row>
    <row r="77" spans="1:131" ht="26.25" customHeight="1" x14ac:dyDescent="0.15">
      <c r="A77" s="238">
        <v>10</v>
      </c>
      <c r="B77" s="880" t="s">
        <v>595</v>
      </c>
      <c r="C77" s="881"/>
      <c r="D77" s="881"/>
      <c r="E77" s="881"/>
      <c r="F77" s="881"/>
      <c r="G77" s="881"/>
      <c r="H77" s="881"/>
      <c r="I77" s="881"/>
      <c r="J77" s="881"/>
      <c r="K77" s="881"/>
      <c r="L77" s="881"/>
      <c r="M77" s="881"/>
      <c r="N77" s="881"/>
      <c r="O77" s="881"/>
      <c r="P77" s="882"/>
      <c r="Q77" s="884">
        <v>1</v>
      </c>
      <c r="R77" s="885"/>
      <c r="S77" s="885"/>
      <c r="T77" s="885"/>
      <c r="U77" s="841"/>
      <c r="V77" s="886">
        <v>1</v>
      </c>
      <c r="W77" s="885"/>
      <c r="X77" s="885"/>
      <c r="Y77" s="885"/>
      <c r="Z77" s="841"/>
      <c r="AA77" s="886">
        <v>0</v>
      </c>
      <c r="AB77" s="885"/>
      <c r="AC77" s="885"/>
      <c r="AD77" s="885"/>
      <c r="AE77" s="841"/>
      <c r="AF77" s="886">
        <v>0</v>
      </c>
      <c r="AG77" s="885"/>
      <c r="AH77" s="885"/>
      <c r="AI77" s="885"/>
      <c r="AJ77" s="841"/>
      <c r="AK77" s="886" t="s">
        <v>519</v>
      </c>
      <c r="AL77" s="885"/>
      <c r="AM77" s="885"/>
      <c r="AN77" s="885"/>
      <c r="AO77" s="841"/>
      <c r="AP77" s="886" t="s">
        <v>519</v>
      </c>
      <c r="AQ77" s="885"/>
      <c r="AR77" s="885"/>
      <c r="AS77" s="885"/>
      <c r="AT77" s="841"/>
      <c r="AU77" s="886" t="s">
        <v>519</v>
      </c>
      <c r="AV77" s="885"/>
      <c r="AW77" s="885"/>
      <c r="AX77" s="885"/>
      <c r="AY77" s="841"/>
      <c r="AZ77" s="839"/>
      <c r="BA77" s="839"/>
      <c r="BB77" s="839"/>
      <c r="BC77" s="839"/>
      <c r="BD77" s="840"/>
      <c r="BE77" s="241"/>
      <c r="BF77" s="241"/>
      <c r="BG77" s="241"/>
      <c r="BH77" s="241"/>
      <c r="BI77" s="241"/>
      <c r="BJ77" s="241"/>
      <c r="BK77" s="241"/>
      <c r="BL77" s="241"/>
      <c r="BM77" s="241"/>
      <c r="BN77" s="241"/>
      <c r="BO77" s="241"/>
      <c r="BP77" s="241"/>
      <c r="BQ77" s="238">
        <v>71</v>
      </c>
      <c r="BR77" s="243"/>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0"/>
    </row>
    <row r="78" spans="1:131" ht="26.25" customHeight="1" x14ac:dyDescent="0.15">
      <c r="A78" s="238">
        <v>11</v>
      </c>
      <c r="B78" s="880" t="s">
        <v>596</v>
      </c>
      <c r="C78" s="881"/>
      <c r="D78" s="881"/>
      <c r="E78" s="881"/>
      <c r="F78" s="881"/>
      <c r="G78" s="881"/>
      <c r="H78" s="881"/>
      <c r="I78" s="881"/>
      <c r="J78" s="881"/>
      <c r="K78" s="881"/>
      <c r="L78" s="881"/>
      <c r="M78" s="881"/>
      <c r="N78" s="881"/>
      <c r="O78" s="881"/>
      <c r="P78" s="882"/>
      <c r="Q78" s="883">
        <v>1772</v>
      </c>
      <c r="R78" s="837"/>
      <c r="S78" s="837"/>
      <c r="T78" s="837"/>
      <c r="U78" s="837"/>
      <c r="V78" s="837">
        <v>1600</v>
      </c>
      <c r="W78" s="837"/>
      <c r="X78" s="837"/>
      <c r="Y78" s="837"/>
      <c r="Z78" s="837"/>
      <c r="AA78" s="837">
        <v>173</v>
      </c>
      <c r="AB78" s="837"/>
      <c r="AC78" s="837"/>
      <c r="AD78" s="837"/>
      <c r="AE78" s="837"/>
      <c r="AF78" s="837">
        <v>173</v>
      </c>
      <c r="AG78" s="837"/>
      <c r="AH78" s="837"/>
      <c r="AI78" s="837"/>
      <c r="AJ78" s="837"/>
      <c r="AK78" s="837">
        <v>35</v>
      </c>
      <c r="AL78" s="837"/>
      <c r="AM78" s="837"/>
      <c r="AN78" s="837"/>
      <c r="AO78" s="837"/>
      <c r="AP78" s="837" t="s">
        <v>519</v>
      </c>
      <c r="AQ78" s="837"/>
      <c r="AR78" s="837"/>
      <c r="AS78" s="837"/>
      <c r="AT78" s="837"/>
      <c r="AU78" s="837" t="s">
        <v>519</v>
      </c>
      <c r="AV78" s="837"/>
      <c r="AW78" s="837"/>
      <c r="AX78" s="837"/>
      <c r="AY78" s="837"/>
      <c r="AZ78" s="839"/>
      <c r="BA78" s="839"/>
      <c r="BB78" s="839"/>
      <c r="BC78" s="839"/>
      <c r="BD78" s="840"/>
      <c r="BE78" s="241"/>
      <c r="BF78" s="241"/>
      <c r="BG78" s="241"/>
      <c r="BH78" s="241"/>
      <c r="BI78" s="241"/>
      <c r="BJ78" s="230"/>
      <c r="BK78" s="230"/>
      <c r="BL78" s="230"/>
      <c r="BM78" s="230"/>
      <c r="BN78" s="230"/>
      <c r="BO78" s="241"/>
      <c r="BP78" s="241"/>
      <c r="BQ78" s="238">
        <v>72</v>
      </c>
      <c r="BR78" s="243"/>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0"/>
    </row>
    <row r="79" spans="1:131" ht="26.25" customHeight="1" x14ac:dyDescent="0.15">
      <c r="A79" s="238">
        <v>12</v>
      </c>
      <c r="B79" s="880"/>
      <c r="C79" s="881"/>
      <c r="D79" s="881"/>
      <c r="E79" s="881"/>
      <c r="F79" s="881"/>
      <c r="G79" s="881"/>
      <c r="H79" s="881"/>
      <c r="I79" s="881"/>
      <c r="J79" s="881"/>
      <c r="K79" s="881"/>
      <c r="L79" s="881"/>
      <c r="M79" s="881"/>
      <c r="N79" s="881"/>
      <c r="O79" s="881"/>
      <c r="P79" s="882"/>
      <c r="Q79" s="883"/>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9"/>
      <c r="BA79" s="839"/>
      <c r="BB79" s="839"/>
      <c r="BC79" s="839"/>
      <c r="BD79" s="840"/>
      <c r="BE79" s="241"/>
      <c r="BF79" s="241"/>
      <c r="BG79" s="241"/>
      <c r="BH79" s="241"/>
      <c r="BI79" s="241"/>
      <c r="BJ79" s="230"/>
      <c r="BK79" s="230"/>
      <c r="BL79" s="230"/>
      <c r="BM79" s="230"/>
      <c r="BN79" s="230"/>
      <c r="BO79" s="241"/>
      <c r="BP79" s="241"/>
      <c r="BQ79" s="238">
        <v>73</v>
      </c>
      <c r="BR79" s="243"/>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0"/>
    </row>
    <row r="80" spans="1:131" ht="26.25" customHeight="1" x14ac:dyDescent="0.15">
      <c r="A80" s="238">
        <v>13</v>
      </c>
      <c r="B80" s="880"/>
      <c r="C80" s="881"/>
      <c r="D80" s="881"/>
      <c r="E80" s="881"/>
      <c r="F80" s="881"/>
      <c r="G80" s="881"/>
      <c r="H80" s="881"/>
      <c r="I80" s="881"/>
      <c r="J80" s="881"/>
      <c r="K80" s="881"/>
      <c r="L80" s="881"/>
      <c r="M80" s="881"/>
      <c r="N80" s="881"/>
      <c r="O80" s="881"/>
      <c r="P80" s="882"/>
      <c r="Q80" s="883"/>
      <c r="R80" s="837"/>
      <c r="S80" s="837"/>
      <c r="T80" s="837"/>
      <c r="U80" s="837"/>
      <c r="V80" s="837"/>
      <c r="W80" s="837"/>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7"/>
      <c r="AY80" s="837"/>
      <c r="AZ80" s="839"/>
      <c r="BA80" s="839"/>
      <c r="BB80" s="839"/>
      <c r="BC80" s="839"/>
      <c r="BD80" s="840"/>
      <c r="BE80" s="241"/>
      <c r="BF80" s="241"/>
      <c r="BG80" s="241"/>
      <c r="BH80" s="241"/>
      <c r="BI80" s="241"/>
      <c r="BJ80" s="241"/>
      <c r="BK80" s="241"/>
      <c r="BL80" s="241"/>
      <c r="BM80" s="241"/>
      <c r="BN80" s="241"/>
      <c r="BO80" s="241"/>
      <c r="BP80" s="241"/>
      <c r="BQ80" s="238">
        <v>74</v>
      </c>
      <c r="BR80" s="243"/>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0"/>
    </row>
    <row r="81" spans="1:131" ht="26.25" customHeight="1" x14ac:dyDescent="0.15">
      <c r="A81" s="238">
        <v>14</v>
      </c>
      <c r="B81" s="880"/>
      <c r="C81" s="881"/>
      <c r="D81" s="881"/>
      <c r="E81" s="881"/>
      <c r="F81" s="881"/>
      <c r="G81" s="881"/>
      <c r="H81" s="881"/>
      <c r="I81" s="881"/>
      <c r="J81" s="881"/>
      <c r="K81" s="881"/>
      <c r="L81" s="881"/>
      <c r="M81" s="881"/>
      <c r="N81" s="881"/>
      <c r="O81" s="881"/>
      <c r="P81" s="882"/>
      <c r="Q81" s="883"/>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837"/>
      <c r="AP81" s="837"/>
      <c r="AQ81" s="837"/>
      <c r="AR81" s="837"/>
      <c r="AS81" s="837"/>
      <c r="AT81" s="837"/>
      <c r="AU81" s="837"/>
      <c r="AV81" s="837"/>
      <c r="AW81" s="837"/>
      <c r="AX81" s="837"/>
      <c r="AY81" s="837"/>
      <c r="AZ81" s="839"/>
      <c r="BA81" s="839"/>
      <c r="BB81" s="839"/>
      <c r="BC81" s="839"/>
      <c r="BD81" s="840"/>
      <c r="BE81" s="241"/>
      <c r="BF81" s="241"/>
      <c r="BG81" s="241"/>
      <c r="BH81" s="241"/>
      <c r="BI81" s="241"/>
      <c r="BJ81" s="241"/>
      <c r="BK81" s="241"/>
      <c r="BL81" s="241"/>
      <c r="BM81" s="241"/>
      <c r="BN81" s="241"/>
      <c r="BO81" s="241"/>
      <c r="BP81" s="241"/>
      <c r="BQ81" s="238">
        <v>75</v>
      </c>
      <c r="BR81" s="243"/>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0"/>
    </row>
    <row r="82" spans="1:131" ht="26.25" customHeight="1" x14ac:dyDescent="0.15">
      <c r="A82" s="238">
        <v>15</v>
      </c>
      <c r="B82" s="880"/>
      <c r="C82" s="881"/>
      <c r="D82" s="881"/>
      <c r="E82" s="881"/>
      <c r="F82" s="881"/>
      <c r="G82" s="881"/>
      <c r="H82" s="881"/>
      <c r="I82" s="881"/>
      <c r="J82" s="881"/>
      <c r="K82" s="881"/>
      <c r="L82" s="881"/>
      <c r="M82" s="881"/>
      <c r="N82" s="881"/>
      <c r="O82" s="881"/>
      <c r="P82" s="882"/>
      <c r="Q82" s="883"/>
      <c r="R82" s="837"/>
      <c r="S82" s="837"/>
      <c r="T82" s="837"/>
      <c r="U82" s="837"/>
      <c r="V82" s="837"/>
      <c r="W82" s="837"/>
      <c r="X82" s="837"/>
      <c r="Y82" s="837"/>
      <c r="Z82" s="837"/>
      <c r="AA82" s="837"/>
      <c r="AB82" s="837"/>
      <c r="AC82" s="837"/>
      <c r="AD82" s="837"/>
      <c r="AE82" s="837"/>
      <c r="AF82" s="837"/>
      <c r="AG82" s="837"/>
      <c r="AH82" s="837"/>
      <c r="AI82" s="837"/>
      <c r="AJ82" s="837"/>
      <c r="AK82" s="837"/>
      <c r="AL82" s="837"/>
      <c r="AM82" s="837"/>
      <c r="AN82" s="837"/>
      <c r="AO82" s="837"/>
      <c r="AP82" s="837"/>
      <c r="AQ82" s="837"/>
      <c r="AR82" s="837"/>
      <c r="AS82" s="837"/>
      <c r="AT82" s="837"/>
      <c r="AU82" s="837"/>
      <c r="AV82" s="837"/>
      <c r="AW82" s="837"/>
      <c r="AX82" s="837"/>
      <c r="AY82" s="837"/>
      <c r="AZ82" s="839"/>
      <c r="BA82" s="839"/>
      <c r="BB82" s="839"/>
      <c r="BC82" s="839"/>
      <c r="BD82" s="840"/>
      <c r="BE82" s="241"/>
      <c r="BF82" s="241"/>
      <c r="BG82" s="241"/>
      <c r="BH82" s="241"/>
      <c r="BI82" s="241"/>
      <c r="BJ82" s="241"/>
      <c r="BK82" s="241"/>
      <c r="BL82" s="241"/>
      <c r="BM82" s="241"/>
      <c r="BN82" s="241"/>
      <c r="BO82" s="241"/>
      <c r="BP82" s="241"/>
      <c r="BQ82" s="238">
        <v>76</v>
      </c>
      <c r="BR82" s="243"/>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0"/>
    </row>
    <row r="83" spans="1:131" ht="26.25" customHeight="1" x14ac:dyDescent="0.15">
      <c r="A83" s="238">
        <v>16</v>
      </c>
      <c r="B83" s="880"/>
      <c r="C83" s="881"/>
      <c r="D83" s="881"/>
      <c r="E83" s="881"/>
      <c r="F83" s="881"/>
      <c r="G83" s="881"/>
      <c r="H83" s="881"/>
      <c r="I83" s="881"/>
      <c r="J83" s="881"/>
      <c r="K83" s="881"/>
      <c r="L83" s="881"/>
      <c r="M83" s="881"/>
      <c r="N83" s="881"/>
      <c r="O83" s="881"/>
      <c r="P83" s="882"/>
      <c r="Q83" s="883"/>
      <c r="R83" s="837"/>
      <c r="S83" s="837"/>
      <c r="T83" s="837"/>
      <c r="U83" s="837"/>
      <c r="V83" s="837"/>
      <c r="W83" s="837"/>
      <c r="X83" s="837"/>
      <c r="Y83" s="837"/>
      <c r="Z83" s="837"/>
      <c r="AA83" s="837"/>
      <c r="AB83" s="837"/>
      <c r="AC83" s="837"/>
      <c r="AD83" s="837"/>
      <c r="AE83" s="837"/>
      <c r="AF83" s="837"/>
      <c r="AG83" s="837"/>
      <c r="AH83" s="837"/>
      <c r="AI83" s="837"/>
      <c r="AJ83" s="837"/>
      <c r="AK83" s="837"/>
      <c r="AL83" s="837"/>
      <c r="AM83" s="837"/>
      <c r="AN83" s="837"/>
      <c r="AO83" s="837"/>
      <c r="AP83" s="837"/>
      <c r="AQ83" s="837"/>
      <c r="AR83" s="837"/>
      <c r="AS83" s="837"/>
      <c r="AT83" s="837"/>
      <c r="AU83" s="837"/>
      <c r="AV83" s="837"/>
      <c r="AW83" s="837"/>
      <c r="AX83" s="837"/>
      <c r="AY83" s="837"/>
      <c r="AZ83" s="839"/>
      <c r="BA83" s="839"/>
      <c r="BB83" s="839"/>
      <c r="BC83" s="839"/>
      <c r="BD83" s="840"/>
      <c r="BE83" s="241"/>
      <c r="BF83" s="241"/>
      <c r="BG83" s="241"/>
      <c r="BH83" s="241"/>
      <c r="BI83" s="241"/>
      <c r="BJ83" s="241"/>
      <c r="BK83" s="241"/>
      <c r="BL83" s="241"/>
      <c r="BM83" s="241"/>
      <c r="BN83" s="241"/>
      <c r="BO83" s="241"/>
      <c r="BP83" s="241"/>
      <c r="BQ83" s="238">
        <v>77</v>
      </c>
      <c r="BR83" s="243"/>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0"/>
    </row>
    <row r="84" spans="1:131" ht="26.25" customHeight="1" x14ac:dyDescent="0.15">
      <c r="A84" s="238">
        <v>17</v>
      </c>
      <c r="B84" s="880"/>
      <c r="C84" s="881"/>
      <c r="D84" s="881"/>
      <c r="E84" s="881"/>
      <c r="F84" s="881"/>
      <c r="G84" s="881"/>
      <c r="H84" s="881"/>
      <c r="I84" s="881"/>
      <c r="J84" s="881"/>
      <c r="K84" s="881"/>
      <c r="L84" s="881"/>
      <c r="M84" s="881"/>
      <c r="N84" s="881"/>
      <c r="O84" s="881"/>
      <c r="P84" s="882"/>
      <c r="Q84" s="883"/>
      <c r="R84" s="837"/>
      <c r="S84" s="837"/>
      <c r="T84" s="837"/>
      <c r="U84" s="837"/>
      <c r="V84" s="837"/>
      <c r="W84" s="837"/>
      <c r="X84" s="837"/>
      <c r="Y84" s="837"/>
      <c r="Z84" s="837"/>
      <c r="AA84" s="837"/>
      <c r="AB84" s="837"/>
      <c r="AC84" s="837"/>
      <c r="AD84" s="837"/>
      <c r="AE84" s="837"/>
      <c r="AF84" s="837"/>
      <c r="AG84" s="837"/>
      <c r="AH84" s="837"/>
      <c r="AI84" s="837"/>
      <c r="AJ84" s="837"/>
      <c r="AK84" s="837"/>
      <c r="AL84" s="837"/>
      <c r="AM84" s="837"/>
      <c r="AN84" s="837"/>
      <c r="AO84" s="837"/>
      <c r="AP84" s="837"/>
      <c r="AQ84" s="837"/>
      <c r="AR84" s="837"/>
      <c r="AS84" s="837"/>
      <c r="AT84" s="837"/>
      <c r="AU84" s="837"/>
      <c r="AV84" s="837"/>
      <c r="AW84" s="837"/>
      <c r="AX84" s="837"/>
      <c r="AY84" s="837"/>
      <c r="AZ84" s="839"/>
      <c r="BA84" s="839"/>
      <c r="BB84" s="839"/>
      <c r="BC84" s="839"/>
      <c r="BD84" s="840"/>
      <c r="BE84" s="241"/>
      <c r="BF84" s="241"/>
      <c r="BG84" s="241"/>
      <c r="BH84" s="241"/>
      <c r="BI84" s="241"/>
      <c r="BJ84" s="241"/>
      <c r="BK84" s="241"/>
      <c r="BL84" s="241"/>
      <c r="BM84" s="241"/>
      <c r="BN84" s="241"/>
      <c r="BO84" s="241"/>
      <c r="BP84" s="241"/>
      <c r="BQ84" s="238">
        <v>78</v>
      </c>
      <c r="BR84" s="243"/>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0"/>
    </row>
    <row r="85" spans="1:131" ht="26.25" customHeight="1" x14ac:dyDescent="0.15">
      <c r="A85" s="238">
        <v>18</v>
      </c>
      <c r="B85" s="880"/>
      <c r="C85" s="881"/>
      <c r="D85" s="881"/>
      <c r="E85" s="881"/>
      <c r="F85" s="881"/>
      <c r="G85" s="881"/>
      <c r="H85" s="881"/>
      <c r="I85" s="881"/>
      <c r="J85" s="881"/>
      <c r="K85" s="881"/>
      <c r="L85" s="881"/>
      <c r="M85" s="881"/>
      <c r="N85" s="881"/>
      <c r="O85" s="881"/>
      <c r="P85" s="882"/>
      <c r="Q85" s="883"/>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7"/>
      <c r="AQ85" s="837"/>
      <c r="AR85" s="837"/>
      <c r="AS85" s="837"/>
      <c r="AT85" s="837"/>
      <c r="AU85" s="837"/>
      <c r="AV85" s="837"/>
      <c r="AW85" s="837"/>
      <c r="AX85" s="837"/>
      <c r="AY85" s="837"/>
      <c r="AZ85" s="839"/>
      <c r="BA85" s="839"/>
      <c r="BB85" s="839"/>
      <c r="BC85" s="839"/>
      <c r="BD85" s="840"/>
      <c r="BE85" s="241"/>
      <c r="BF85" s="241"/>
      <c r="BG85" s="241"/>
      <c r="BH85" s="241"/>
      <c r="BI85" s="241"/>
      <c r="BJ85" s="241"/>
      <c r="BK85" s="241"/>
      <c r="BL85" s="241"/>
      <c r="BM85" s="241"/>
      <c r="BN85" s="241"/>
      <c r="BO85" s="241"/>
      <c r="BP85" s="241"/>
      <c r="BQ85" s="238">
        <v>79</v>
      </c>
      <c r="BR85" s="243"/>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0"/>
    </row>
    <row r="86" spans="1:131" ht="26.25" customHeight="1" x14ac:dyDescent="0.15">
      <c r="A86" s="238">
        <v>19</v>
      </c>
      <c r="B86" s="880"/>
      <c r="C86" s="881"/>
      <c r="D86" s="881"/>
      <c r="E86" s="881"/>
      <c r="F86" s="881"/>
      <c r="G86" s="881"/>
      <c r="H86" s="881"/>
      <c r="I86" s="881"/>
      <c r="J86" s="881"/>
      <c r="K86" s="881"/>
      <c r="L86" s="881"/>
      <c r="M86" s="881"/>
      <c r="N86" s="881"/>
      <c r="O86" s="881"/>
      <c r="P86" s="882"/>
      <c r="Q86" s="883"/>
      <c r="R86" s="837"/>
      <c r="S86" s="837"/>
      <c r="T86" s="837"/>
      <c r="U86" s="837"/>
      <c r="V86" s="837"/>
      <c r="W86" s="837"/>
      <c r="X86" s="837"/>
      <c r="Y86" s="837"/>
      <c r="Z86" s="837"/>
      <c r="AA86" s="837"/>
      <c r="AB86" s="837"/>
      <c r="AC86" s="837"/>
      <c r="AD86" s="837"/>
      <c r="AE86" s="837"/>
      <c r="AF86" s="837"/>
      <c r="AG86" s="837"/>
      <c r="AH86" s="837"/>
      <c r="AI86" s="837"/>
      <c r="AJ86" s="837"/>
      <c r="AK86" s="837"/>
      <c r="AL86" s="837"/>
      <c r="AM86" s="837"/>
      <c r="AN86" s="837"/>
      <c r="AO86" s="837"/>
      <c r="AP86" s="837"/>
      <c r="AQ86" s="837"/>
      <c r="AR86" s="837"/>
      <c r="AS86" s="837"/>
      <c r="AT86" s="837"/>
      <c r="AU86" s="837"/>
      <c r="AV86" s="837"/>
      <c r="AW86" s="837"/>
      <c r="AX86" s="837"/>
      <c r="AY86" s="837"/>
      <c r="AZ86" s="839"/>
      <c r="BA86" s="839"/>
      <c r="BB86" s="839"/>
      <c r="BC86" s="839"/>
      <c r="BD86" s="840"/>
      <c r="BE86" s="241"/>
      <c r="BF86" s="241"/>
      <c r="BG86" s="241"/>
      <c r="BH86" s="241"/>
      <c r="BI86" s="241"/>
      <c r="BJ86" s="241"/>
      <c r="BK86" s="241"/>
      <c r="BL86" s="241"/>
      <c r="BM86" s="241"/>
      <c r="BN86" s="241"/>
      <c r="BO86" s="241"/>
      <c r="BP86" s="241"/>
      <c r="BQ86" s="238">
        <v>80</v>
      </c>
      <c r="BR86" s="243"/>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0"/>
    </row>
    <row r="87" spans="1:131" ht="26.25" customHeight="1" x14ac:dyDescent="0.15">
      <c r="A87" s="244">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1"/>
      <c r="BF87" s="241"/>
      <c r="BG87" s="241"/>
      <c r="BH87" s="241"/>
      <c r="BI87" s="241"/>
      <c r="BJ87" s="241"/>
      <c r="BK87" s="241"/>
      <c r="BL87" s="241"/>
      <c r="BM87" s="241"/>
      <c r="BN87" s="241"/>
      <c r="BO87" s="241"/>
      <c r="BP87" s="241"/>
      <c r="BQ87" s="238">
        <v>81</v>
      </c>
      <c r="BR87" s="243"/>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0"/>
    </row>
    <row r="88" spans="1:131" ht="26.25" customHeight="1" thickBot="1" x14ac:dyDescent="0.2">
      <c r="A88" s="240" t="s">
        <v>390</v>
      </c>
      <c r="B88" s="796" t="s">
        <v>419</v>
      </c>
      <c r="C88" s="797"/>
      <c r="D88" s="797"/>
      <c r="E88" s="797"/>
      <c r="F88" s="797"/>
      <c r="G88" s="797"/>
      <c r="H88" s="797"/>
      <c r="I88" s="797"/>
      <c r="J88" s="797"/>
      <c r="K88" s="797"/>
      <c r="L88" s="797"/>
      <c r="M88" s="797"/>
      <c r="N88" s="797"/>
      <c r="O88" s="797"/>
      <c r="P88" s="798"/>
      <c r="Q88" s="847"/>
      <c r="R88" s="848"/>
      <c r="S88" s="848"/>
      <c r="T88" s="848"/>
      <c r="U88" s="848"/>
      <c r="V88" s="848"/>
      <c r="W88" s="848"/>
      <c r="X88" s="848"/>
      <c r="Y88" s="848"/>
      <c r="Z88" s="848"/>
      <c r="AA88" s="848"/>
      <c r="AB88" s="848"/>
      <c r="AC88" s="848"/>
      <c r="AD88" s="848"/>
      <c r="AE88" s="848"/>
      <c r="AF88" s="851">
        <f>SUM(AF68:AJ78)</f>
        <v>19866</v>
      </c>
      <c r="AG88" s="851"/>
      <c r="AH88" s="851"/>
      <c r="AI88" s="851"/>
      <c r="AJ88" s="851"/>
      <c r="AK88" s="848"/>
      <c r="AL88" s="848"/>
      <c r="AM88" s="848"/>
      <c r="AN88" s="848"/>
      <c r="AO88" s="848"/>
      <c r="AP88" s="851">
        <f t="shared" ref="AP88" si="2">SUM(AP68:AT78)</f>
        <v>2472</v>
      </c>
      <c r="AQ88" s="851"/>
      <c r="AR88" s="851"/>
      <c r="AS88" s="851"/>
      <c r="AT88" s="851"/>
      <c r="AU88" s="851">
        <f t="shared" ref="AU88" si="3">SUM(AU68:AY78)</f>
        <v>371</v>
      </c>
      <c r="AV88" s="851"/>
      <c r="AW88" s="851"/>
      <c r="AX88" s="851"/>
      <c r="AY88" s="851"/>
      <c r="AZ88" s="856"/>
      <c r="BA88" s="856"/>
      <c r="BB88" s="856"/>
      <c r="BC88" s="856"/>
      <c r="BD88" s="857"/>
      <c r="BE88" s="241"/>
      <c r="BF88" s="241"/>
      <c r="BG88" s="241"/>
      <c r="BH88" s="241"/>
      <c r="BI88" s="241"/>
      <c r="BJ88" s="241"/>
      <c r="BK88" s="241"/>
      <c r="BL88" s="241"/>
      <c r="BM88" s="241"/>
      <c r="BN88" s="241"/>
      <c r="BO88" s="241"/>
      <c r="BP88" s="241"/>
      <c r="BQ88" s="238">
        <v>82</v>
      </c>
      <c r="BR88" s="243"/>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96" t="s">
        <v>420</v>
      </c>
      <c r="BS102" s="797"/>
      <c r="BT102" s="797"/>
      <c r="BU102" s="797"/>
      <c r="BV102" s="797"/>
      <c r="BW102" s="797"/>
      <c r="BX102" s="797"/>
      <c r="BY102" s="797"/>
      <c r="BZ102" s="797"/>
      <c r="CA102" s="797"/>
      <c r="CB102" s="797"/>
      <c r="CC102" s="797"/>
      <c r="CD102" s="797"/>
      <c r="CE102" s="797"/>
      <c r="CF102" s="797"/>
      <c r="CG102" s="798"/>
      <c r="CH102" s="894"/>
      <c r="CI102" s="895"/>
      <c r="CJ102" s="895"/>
      <c r="CK102" s="895"/>
      <c r="CL102" s="896"/>
      <c r="CM102" s="894"/>
      <c r="CN102" s="895"/>
      <c r="CO102" s="895"/>
      <c r="CP102" s="895"/>
      <c r="CQ102" s="896"/>
      <c r="CR102" s="897">
        <f>SUM(CR7:CV8)</f>
        <v>3</v>
      </c>
      <c r="CS102" s="859"/>
      <c r="CT102" s="859"/>
      <c r="CU102" s="859"/>
      <c r="CV102" s="898"/>
      <c r="CW102" s="897"/>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6"/>
      <c r="DW102" s="797"/>
      <c r="DX102" s="797"/>
      <c r="DY102" s="797"/>
      <c r="DZ102" s="921"/>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2" t="s">
        <v>421</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3" t="s">
        <v>422</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4" t="s">
        <v>425</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426</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0" customFormat="1" ht="26.25" customHeight="1" x14ac:dyDescent="0.15">
      <c r="A109" s="919" t="s">
        <v>427</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428</v>
      </c>
      <c r="AB109" s="900"/>
      <c r="AC109" s="900"/>
      <c r="AD109" s="900"/>
      <c r="AE109" s="901"/>
      <c r="AF109" s="899" t="s">
        <v>429</v>
      </c>
      <c r="AG109" s="900"/>
      <c r="AH109" s="900"/>
      <c r="AI109" s="900"/>
      <c r="AJ109" s="901"/>
      <c r="AK109" s="899" t="s">
        <v>308</v>
      </c>
      <c r="AL109" s="900"/>
      <c r="AM109" s="900"/>
      <c r="AN109" s="900"/>
      <c r="AO109" s="901"/>
      <c r="AP109" s="899" t="s">
        <v>430</v>
      </c>
      <c r="AQ109" s="900"/>
      <c r="AR109" s="900"/>
      <c r="AS109" s="900"/>
      <c r="AT109" s="902"/>
      <c r="AU109" s="919" t="s">
        <v>427</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428</v>
      </c>
      <c r="BR109" s="900"/>
      <c r="BS109" s="900"/>
      <c r="BT109" s="900"/>
      <c r="BU109" s="901"/>
      <c r="BV109" s="899" t="s">
        <v>429</v>
      </c>
      <c r="BW109" s="900"/>
      <c r="BX109" s="900"/>
      <c r="BY109" s="900"/>
      <c r="BZ109" s="901"/>
      <c r="CA109" s="899" t="s">
        <v>308</v>
      </c>
      <c r="CB109" s="900"/>
      <c r="CC109" s="900"/>
      <c r="CD109" s="900"/>
      <c r="CE109" s="901"/>
      <c r="CF109" s="920" t="s">
        <v>430</v>
      </c>
      <c r="CG109" s="920"/>
      <c r="CH109" s="920"/>
      <c r="CI109" s="920"/>
      <c r="CJ109" s="920"/>
      <c r="CK109" s="899" t="s">
        <v>431</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428</v>
      </c>
      <c r="DH109" s="900"/>
      <c r="DI109" s="900"/>
      <c r="DJ109" s="900"/>
      <c r="DK109" s="901"/>
      <c r="DL109" s="899" t="s">
        <v>429</v>
      </c>
      <c r="DM109" s="900"/>
      <c r="DN109" s="900"/>
      <c r="DO109" s="900"/>
      <c r="DP109" s="901"/>
      <c r="DQ109" s="899" t="s">
        <v>308</v>
      </c>
      <c r="DR109" s="900"/>
      <c r="DS109" s="900"/>
      <c r="DT109" s="900"/>
      <c r="DU109" s="901"/>
      <c r="DV109" s="899" t="s">
        <v>430</v>
      </c>
      <c r="DW109" s="900"/>
      <c r="DX109" s="900"/>
      <c r="DY109" s="900"/>
      <c r="DZ109" s="902"/>
    </row>
    <row r="110" spans="1:131" s="230" customFormat="1" ht="26.25" customHeight="1" x14ac:dyDescent="0.15">
      <c r="A110" s="903" t="s">
        <v>432</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988565</v>
      </c>
      <c r="AB110" s="907"/>
      <c r="AC110" s="907"/>
      <c r="AD110" s="907"/>
      <c r="AE110" s="908"/>
      <c r="AF110" s="909">
        <v>976404</v>
      </c>
      <c r="AG110" s="907"/>
      <c r="AH110" s="907"/>
      <c r="AI110" s="907"/>
      <c r="AJ110" s="908"/>
      <c r="AK110" s="909">
        <v>885567</v>
      </c>
      <c r="AL110" s="907"/>
      <c r="AM110" s="907"/>
      <c r="AN110" s="907"/>
      <c r="AO110" s="908"/>
      <c r="AP110" s="910">
        <v>14.8</v>
      </c>
      <c r="AQ110" s="911"/>
      <c r="AR110" s="911"/>
      <c r="AS110" s="911"/>
      <c r="AT110" s="912"/>
      <c r="AU110" s="913" t="s">
        <v>75</v>
      </c>
      <c r="AV110" s="914"/>
      <c r="AW110" s="914"/>
      <c r="AX110" s="914"/>
      <c r="AY110" s="914"/>
      <c r="AZ110" s="936" t="s">
        <v>433</v>
      </c>
      <c r="BA110" s="904"/>
      <c r="BB110" s="904"/>
      <c r="BC110" s="904"/>
      <c r="BD110" s="904"/>
      <c r="BE110" s="904"/>
      <c r="BF110" s="904"/>
      <c r="BG110" s="904"/>
      <c r="BH110" s="904"/>
      <c r="BI110" s="904"/>
      <c r="BJ110" s="904"/>
      <c r="BK110" s="904"/>
      <c r="BL110" s="904"/>
      <c r="BM110" s="904"/>
      <c r="BN110" s="904"/>
      <c r="BO110" s="904"/>
      <c r="BP110" s="905"/>
      <c r="BQ110" s="937">
        <v>9121823</v>
      </c>
      <c r="BR110" s="938"/>
      <c r="BS110" s="938"/>
      <c r="BT110" s="938"/>
      <c r="BU110" s="938"/>
      <c r="BV110" s="938">
        <v>8672535</v>
      </c>
      <c r="BW110" s="938"/>
      <c r="BX110" s="938"/>
      <c r="BY110" s="938"/>
      <c r="BZ110" s="938"/>
      <c r="CA110" s="938">
        <v>8239072</v>
      </c>
      <c r="CB110" s="938"/>
      <c r="CC110" s="938"/>
      <c r="CD110" s="938"/>
      <c r="CE110" s="938"/>
      <c r="CF110" s="951">
        <v>137.30000000000001</v>
      </c>
      <c r="CG110" s="952"/>
      <c r="CH110" s="952"/>
      <c r="CI110" s="952"/>
      <c r="CJ110" s="952"/>
      <c r="CK110" s="953" t="s">
        <v>434</v>
      </c>
      <c r="CL110" s="954"/>
      <c r="CM110" s="936" t="s">
        <v>435</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436</v>
      </c>
      <c r="DH110" s="938"/>
      <c r="DI110" s="938"/>
      <c r="DJ110" s="938"/>
      <c r="DK110" s="938"/>
      <c r="DL110" s="938" t="s">
        <v>437</v>
      </c>
      <c r="DM110" s="938"/>
      <c r="DN110" s="938"/>
      <c r="DO110" s="938"/>
      <c r="DP110" s="938"/>
      <c r="DQ110" s="938" t="s">
        <v>436</v>
      </c>
      <c r="DR110" s="938"/>
      <c r="DS110" s="938"/>
      <c r="DT110" s="938"/>
      <c r="DU110" s="938"/>
      <c r="DV110" s="939" t="s">
        <v>438</v>
      </c>
      <c r="DW110" s="939"/>
      <c r="DX110" s="939"/>
      <c r="DY110" s="939"/>
      <c r="DZ110" s="940"/>
    </row>
    <row r="111" spans="1:131" s="230" customFormat="1" ht="26.25" customHeight="1" x14ac:dyDescent="0.15">
      <c r="A111" s="941" t="s">
        <v>439</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392</v>
      </c>
      <c r="AB111" s="945"/>
      <c r="AC111" s="945"/>
      <c r="AD111" s="945"/>
      <c r="AE111" s="946"/>
      <c r="AF111" s="947" t="s">
        <v>438</v>
      </c>
      <c r="AG111" s="945"/>
      <c r="AH111" s="945"/>
      <c r="AI111" s="945"/>
      <c r="AJ111" s="946"/>
      <c r="AK111" s="947" t="s">
        <v>437</v>
      </c>
      <c r="AL111" s="945"/>
      <c r="AM111" s="945"/>
      <c r="AN111" s="945"/>
      <c r="AO111" s="946"/>
      <c r="AP111" s="948" t="s">
        <v>437</v>
      </c>
      <c r="AQ111" s="949"/>
      <c r="AR111" s="949"/>
      <c r="AS111" s="949"/>
      <c r="AT111" s="950"/>
      <c r="AU111" s="915"/>
      <c r="AV111" s="916"/>
      <c r="AW111" s="916"/>
      <c r="AX111" s="916"/>
      <c r="AY111" s="916"/>
      <c r="AZ111" s="929" t="s">
        <v>440</v>
      </c>
      <c r="BA111" s="930"/>
      <c r="BB111" s="930"/>
      <c r="BC111" s="930"/>
      <c r="BD111" s="930"/>
      <c r="BE111" s="930"/>
      <c r="BF111" s="930"/>
      <c r="BG111" s="930"/>
      <c r="BH111" s="930"/>
      <c r="BI111" s="930"/>
      <c r="BJ111" s="930"/>
      <c r="BK111" s="930"/>
      <c r="BL111" s="930"/>
      <c r="BM111" s="930"/>
      <c r="BN111" s="930"/>
      <c r="BO111" s="930"/>
      <c r="BP111" s="931"/>
      <c r="BQ111" s="932" t="s">
        <v>438</v>
      </c>
      <c r="BR111" s="933"/>
      <c r="BS111" s="933"/>
      <c r="BT111" s="933"/>
      <c r="BU111" s="933"/>
      <c r="BV111" s="933" t="s">
        <v>392</v>
      </c>
      <c r="BW111" s="933"/>
      <c r="BX111" s="933"/>
      <c r="BY111" s="933"/>
      <c r="BZ111" s="933"/>
      <c r="CA111" s="933" t="s">
        <v>392</v>
      </c>
      <c r="CB111" s="933"/>
      <c r="CC111" s="933"/>
      <c r="CD111" s="933"/>
      <c r="CE111" s="933"/>
      <c r="CF111" s="927" t="s">
        <v>436</v>
      </c>
      <c r="CG111" s="928"/>
      <c r="CH111" s="928"/>
      <c r="CI111" s="928"/>
      <c r="CJ111" s="928"/>
      <c r="CK111" s="955"/>
      <c r="CL111" s="956"/>
      <c r="CM111" s="929" t="s">
        <v>441</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392</v>
      </c>
      <c r="DH111" s="933"/>
      <c r="DI111" s="933"/>
      <c r="DJ111" s="933"/>
      <c r="DK111" s="933"/>
      <c r="DL111" s="933" t="s">
        <v>436</v>
      </c>
      <c r="DM111" s="933"/>
      <c r="DN111" s="933"/>
      <c r="DO111" s="933"/>
      <c r="DP111" s="933"/>
      <c r="DQ111" s="933" t="s">
        <v>438</v>
      </c>
      <c r="DR111" s="933"/>
      <c r="DS111" s="933"/>
      <c r="DT111" s="933"/>
      <c r="DU111" s="933"/>
      <c r="DV111" s="934" t="s">
        <v>436</v>
      </c>
      <c r="DW111" s="934"/>
      <c r="DX111" s="934"/>
      <c r="DY111" s="934"/>
      <c r="DZ111" s="935"/>
    </row>
    <row r="112" spans="1:131" s="230" customFormat="1" ht="26.25" customHeight="1" x14ac:dyDescent="0.15">
      <c r="A112" s="959" t="s">
        <v>442</v>
      </c>
      <c r="B112" s="960"/>
      <c r="C112" s="930" t="s">
        <v>443</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438</v>
      </c>
      <c r="AB112" s="966"/>
      <c r="AC112" s="966"/>
      <c r="AD112" s="966"/>
      <c r="AE112" s="967"/>
      <c r="AF112" s="968" t="s">
        <v>436</v>
      </c>
      <c r="AG112" s="966"/>
      <c r="AH112" s="966"/>
      <c r="AI112" s="966"/>
      <c r="AJ112" s="967"/>
      <c r="AK112" s="968" t="s">
        <v>438</v>
      </c>
      <c r="AL112" s="966"/>
      <c r="AM112" s="966"/>
      <c r="AN112" s="966"/>
      <c r="AO112" s="967"/>
      <c r="AP112" s="969" t="s">
        <v>438</v>
      </c>
      <c r="AQ112" s="970"/>
      <c r="AR112" s="970"/>
      <c r="AS112" s="970"/>
      <c r="AT112" s="971"/>
      <c r="AU112" s="915"/>
      <c r="AV112" s="916"/>
      <c r="AW112" s="916"/>
      <c r="AX112" s="916"/>
      <c r="AY112" s="916"/>
      <c r="AZ112" s="929" t="s">
        <v>444</v>
      </c>
      <c r="BA112" s="930"/>
      <c r="BB112" s="930"/>
      <c r="BC112" s="930"/>
      <c r="BD112" s="930"/>
      <c r="BE112" s="930"/>
      <c r="BF112" s="930"/>
      <c r="BG112" s="930"/>
      <c r="BH112" s="930"/>
      <c r="BI112" s="930"/>
      <c r="BJ112" s="930"/>
      <c r="BK112" s="930"/>
      <c r="BL112" s="930"/>
      <c r="BM112" s="930"/>
      <c r="BN112" s="930"/>
      <c r="BO112" s="930"/>
      <c r="BP112" s="931"/>
      <c r="BQ112" s="932">
        <v>3696308</v>
      </c>
      <c r="BR112" s="933"/>
      <c r="BS112" s="933"/>
      <c r="BT112" s="933"/>
      <c r="BU112" s="933"/>
      <c r="BV112" s="933">
        <v>3710154</v>
      </c>
      <c r="BW112" s="933"/>
      <c r="BX112" s="933"/>
      <c r="BY112" s="933"/>
      <c r="BZ112" s="933"/>
      <c r="CA112" s="933">
        <v>3724822</v>
      </c>
      <c r="CB112" s="933"/>
      <c r="CC112" s="933"/>
      <c r="CD112" s="933"/>
      <c r="CE112" s="933"/>
      <c r="CF112" s="927">
        <v>62.1</v>
      </c>
      <c r="CG112" s="928"/>
      <c r="CH112" s="928"/>
      <c r="CI112" s="928"/>
      <c r="CJ112" s="928"/>
      <c r="CK112" s="955"/>
      <c r="CL112" s="956"/>
      <c r="CM112" s="929" t="s">
        <v>445</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438</v>
      </c>
      <c r="DH112" s="933"/>
      <c r="DI112" s="933"/>
      <c r="DJ112" s="933"/>
      <c r="DK112" s="933"/>
      <c r="DL112" s="933" t="s">
        <v>392</v>
      </c>
      <c r="DM112" s="933"/>
      <c r="DN112" s="933"/>
      <c r="DO112" s="933"/>
      <c r="DP112" s="933"/>
      <c r="DQ112" s="933" t="s">
        <v>436</v>
      </c>
      <c r="DR112" s="933"/>
      <c r="DS112" s="933"/>
      <c r="DT112" s="933"/>
      <c r="DU112" s="933"/>
      <c r="DV112" s="934" t="s">
        <v>438</v>
      </c>
      <c r="DW112" s="934"/>
      <c r="DX112" s="934"/>
      <c r="DY112" s="934"/>
      <c r="DZ112" s="935"/>
    </row>
    <row r="113" spans="1:130" s="230" customFormat="1" ht="26.25" customHeight="1" x14ac:dyDescent="0.15">
      <c r="A113" s="961"/>
      <c r="B113" s="962"/>
      <c r="C113" s="930" t="s">
        <v>446</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232055</v>
      </c>
      <c r="AB113" s="945"/>
      <c r="AC113" s="945"/>
      <c r="AD113" s="945"/>
      <c r="AE113" s="946"/>
      <c r="AF113" s="947">
        <v>211474</v>
      </c>
      <c r="AG113" s="945"/>
      <c r="AH113" s="945"/>
      <c r="AI113" s="945"/>
      <c r="AJ113" s="946"/>
      <c r="AK113" s="947">
        <v>215022</v>
      </c>
      <c r="AL113" s="945"/>
      <c r="AM113" s="945"/>
      <c r="AN113" s="945"/>
      <c r="AO113" s="946"/>
      <c r="AP113" s="948">
        <v>3.6</v>
      </c>
      <c r="AQ113" s="949"/>
      <c r="AR113" s="949"/>
      <c r="AS113" s="949"/>
      <c r="AT113" s="950"/>
      <c r="AU113" s="915"/>
      <c r="AV113" s="916"/>
      <c r="AW113" s="916"/>
      <c r="AX113" s="916"/>
      <c r="AY113" s="916"/>
      <c r="AZ113" s="929" t="s">
        <v>447</v>
      </c>
      <c r="BA113" s="930"/>
      <c r="BB113" s="930"/>
      <c r="BC113" s="930"/>
      <c r="BD113" s="930"/>
      <c r="BE113" s="930"/>
      <c r="BF113" s="930"/>
      <c r="BG113" s="930"/>
      <c r="BH113" s="930"/>
      <c r="BI113" s="930"/>
      <c r="BJ113" s="930"/>
      <c r="BK113" s="930"/>
      <c r="BL113" s="930"/>
      <c r="BM113" s="930"/>
      <c r="BN113" s="930"/>
      <c r="BO113" s="930"/>
      <c r="BP113" s="931"/>
      <c r="BQ113" s="932">
        <v>403993</v>
      </c>
      <c r="BR113" s="933"/>
      <c r="BS113" s="933"/>
      <c r="BT113" s="933"/>
      <c r="BU113" s="933"/>
      <c r="BV113" s="933">
        <v>397676</v>
      </c>
      <c r="BW113" s="933"/>
      <c r="BX113" s="933"/>
      <c r="BY113" s="933"/>
      <c r="BZ113" s="933"/>
      <c r="CA113" s="933">
        <v>371100</v>
      </c>
      <c r="CB113" s="933"/>
      <c r="CC113" s="933"/>
      <c r="CD113" s="933"/>
      <c r="CE113" s="933"/>
      <c r="CF113" s="927">
        <v>6.2</v>
      </c>
      <c r="CG113" s="928"/>
      <c r="CH113" s="928"/>
      <c r="CI113" s="928"/>
      <c r="CJ113" s="928"/>
      <c r="CK113" s="955"/>
      <c r="CL113" s="956"/>
      <c r="CM113" s="929" t="s">
        <v>448</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438</v>
      </c>
      <c r="DH113" s="966"/>
      <c r="DI113" s="966"/>
      <c r="DJ113" s="966"/>
      <c r="DK113" s="967"/>
      <c r="DL113" s="968" t="s">
        <v>438</v>
      </c>
      <c r="DM113" s="966"/>
      <c r="DN113" s="966"/>
      <c r="DO113" s="966"/>
      <c r="DP113" s="967"/>
      <c r="DQ113" s="968" t="s">
        <v>392</v>
      </c>
      <c r="DR113" s="966"/>
      <c r="DS113" s="966"/>
      <c r="DT113" s="966"/>
      <c r="DU113" s="967"/>
      <c r="DV113" s="969" t="s">
        <v>438</v>
      </c>
      <c r="DW113" s="970"/>
      <c r="DX113" s="970"/>
      <c r="DY113" s="970"/>
      <c r="DZ113" s="971"/>
    </row>
    <row r="114" spans="1:130" s="230" customFormat="1" ht="26.25" customHeight="1" x14ac:dyDescent="0.15">
      <c r="A114" s="961"/>
      <c r="B114" s="962"/>
      <c r="C114" s="930" t="s">
        <v>449</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24991</v>
      </c>
      <c r="AB114" s="966"/>
      <c r="AC114" s="966"/>
      <c r="AD114" s="966"/>
      <c r="AE114" s="967"/>
      <c r="AF114" s="968">
        <v>37303</v>
      </c>
      <c r="AG114" s="966"/>
      <c r="AH114" s="966"/>
      <c r="AI114" s="966"/>
      <c r="AJ114" s="967"/>
      <c r="AK114" s="968">
        <v>37213</v>
      </c>
      <c r="AL114" s="966"/>
      <c r="AM114" s="966"/>
      <c r="AN114" s="966"/>
      <c r="AO114" s="967"/>
      <c r="AP114" s="969">
        <v>0.6</v>
      </c>
      <c r="AQ114" s="970"/>
      <c r="AR114" s="970"/>
      <c r="AS114" s="970"/>
      <c r="AT114" s="971"/>
      <c r="AU114" s="915"/>
      <c r="AV114" s="916"/>
      <c r="AW114" s="916"/>
      <c r="AX114" s="916"/>
      <c r="AY114" s="916"/>
      <c r="AZ114" s="929" t="s">
        <v>450</v>
      </c>
      <c r="BA114" s="930"/>
      <c r="BB114" s="930"/>
      <c r="BC114" s="930"/>
      <c r="BD114" s="930"/>
      <c r="BE114" s="930"/>
      <c r="BF114" s="930"/>
      <c r="BG114" s="930"/>
      <c r="BH114" s="930"/>
      <c r="BI114" s="930"/>
      <c r="BJ114" s="930"/>
      <c r="BK114" s="930"/>
      <c r="BL114" s="930"/>
      <c r="BM114" s="930"/>
      <c r="BN114" s="930"/>
      <c r="BO114" s="930"/>
      <c r="BP114" s="931"/>
      <c r="BQ114" s="932">
        <v>2366631</v>
      </c>
      <c r="BR114" s="933"/>
      <c r="BS114" s="933"/>
      <c r="BT114" s="933"/>
      <c r="BU114" s="933"/>
      <c r="BV114" s="933">
        <v>2447837</v>
      </c>
      <c r="BW114" s="933"/>
      <c r="BX114" s="933"/>
      <c r="BY114" s="933"/>
      <c r="BZ114" s="933"/>
      <c r="CA114" s="933">
        <v>2418334</v>
      </c>
      <c r="CB114" s="933"/>
      <c r="CC114" s="933"/>
      <c r="CD114" s="933"/>
      <c r="CE114" s="933"/>
      <c r="CF114" s="927">
        <v>40.299999999999997</v>
      </c>
      <c r="CG114" s="928"/>
      <c r="CH114" s="928"/>
      <c r="CI114" s="928"/>
      <c r="CJ114" s="928"/>
      <c r="CK114" s="955"/>
      <c r="CL114" s="956"/>
      <c r="CM114" s="929" t="s">
        <v>451</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392</v>
      </c>
      <c r="DH114" s="966"/>
      <c r="DI114" s="966"/>
      <c r="DJ114" s="966"/>
      <c r="DK114" s="967"/>
      <c r="DL114" s="968" t="s">
        <v>438</v>
      </c>
      <c r="DM114" s="966"/>
      <c r="DN114" s="966"/>
      <c r="DO114" s="966"/>
      <c r="DP114" s="967"/>
      <c r="DQ114" s="968" t="s">
        <v>436</v>
      </c>
      <c r="DR114" s="966"/>
      <c r="DS114" s="966"/>
      <c r="DT114" s="966"/>
      <c r="DU114" s="967"/>
      <c r="DV114" s="969" t="s">
        <v>438</v>
      </c>
      <c r="DW114" s="970"/>
      <c r="DX114" s="970"/>
      <c r="DY114" s="970"/>
      <c r="DZ114" s="971"/>
    </row>
    <row r="115" spans="1:130" s="230" customFormat="1" ht="26.25" customHeight="1" x14ac:dyDescent="0.15">
      <c r="A115" s="961"/>
      <c r="B115" s="962"/>
      <c r="C115" s="930" t="s">
        <v>452</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t="s">
        <v>392</v>
      </c>
      <c r="AB115" s="945"/>
      <c r="AC115" s="945"/>
      <c r="AD115" s="945"/>
      <c r="AE115" s="946"/>
      <c r="AF115" s="947" t="s">
        <v>438</v>
      </c>
      <c r="AG115" s="945"/>
      <c r="AH115" s="945"/>
      <c r="AI115" s="945"/>
      <c r="AJ115" s="946"/>
      <c r="AK115" s="947" t="s">
        <v>438</v>
      </c>
      <c r="AL115" s="945"/>
      <c r="AM115" s="945"/>
      <c r="AN115" s="945"/>
      <c r="AO115" s="946"/>
      <c r="AP115" s="948" t="s">
        <v>436</v>
      </c>
      <c r="AQ115" s="949"/>
      <c r="AR115" s="949"/>
      <c r="AS115" s="949"/>
      <c r="AT115" s="950"/>
      <c r="AU115" s="915"/>
      <c r="AV115" s="916"/>
      <c r="AW115" s="916"/>
      <c r="AX115" s="916"/>
      <c r="AY115" s="916"/>
      <c r="AZ115" s="929" t="s">
        <v>453</v>
      </c>
      <c r="BA115" s="930"/>
      <c r="BB115" s="930"/>
      <c r="BC115" s="930"/>
      <c r="BD115" s="930"/>
      <c r="BE115" s="930"/>
      <c r="BF115" s="930"/>
      <c r="BG115" s="930"/>
      <c r="BH115" s="930"/>
      <c r="BI115" s="930"/>
      <c r="BJ115" s="930"/>
      <c r="BK115" s="930"/>
      <c r="BL115" s="930"/>
      <c r="BM115" s="930"/>
      <c r="BN115" s="930"/>
      <c r="BO115" s="930"/>
      <c r="BP115" s="931"/>
      <c r="BQ115" s="932" t="s">
        <v>438</v>
      </c>
      <c r="BR115" s="933"/>
      <c r="BS115" s="933"/>
      <c r="BT115" s="933"/>
      <c r="BU115" s="933"/>
      <c r="BV115" s="933" t="s">
        <v>438</v>
      </c>
      <c r="BW115" s="933"/>
      <c r="BX115" s="933"/>
      <c r="BY115" s="933"/>
      <c r="BZ115" s="933"/>
      <c r="CA115" s="933" t="s">
        <v>438</v>
      </c>
      <c r="CB115" s="933"/>
      <c r="CC115" s="933"/>
      <c r="CD115" s="933"/>
      <c r="CE115" s="933"/>
      <c r="CF115" s="927" t="s">
        <v>438</v>
      </c>
      <c r="CG115" s="928"/>
      <c r="CH115" s="928"/>
      <c r="CI115" s="928"/>
      <c r="CJ115" s="928"/>
      <c r="CK115" s="955"/>
      <c r="CL115" s="956"/>
      <c r="CM115" s="929" t="s">
        <v>454</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438</v>
      </c>
      <c r="DH115" s="966"/>
      <c r="DI115" s="966"/>
      <c r="DJ115" s="966"/>
      <c r="DK115" s="967"/>
      <c r="DL115" s="968" t="s">
        <v>438</v>
      </c>
      <c r="DM115" s="966"/>
      <c r="DN115" s="966"/>
      <c r="DO115" s="966"/>
      <c r="DP115" s="967"/>
      <c r="DQ115" s="968" t="s">
        <v>438</v>
      </c>
      <c r="DR115" s="966"/>
      <c r="DS115" s="966"/>
      <c r="DT115" s="966"/>
      <c r="DU115" s="967"/>
      <c r="DV115" s="969" t="s">
        <v>438</v>
      </c>
      <c r="DW115" s="970"/>
      <c r="DX115" s="970"/>
      <c r="DY115" s="970"/>
      <c r="DZ115" s="971"/>
    </row>
    <row r="116" spans="1:130" s="230" customFormat="1" ht="26.25" customHeight="1" x14ac:dyDescent="0.15">
      <c r="A116" s="963"/>
      <c r="B116" s="964"/>
      <c r="C116" s="972" t="s">
        <v>455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392</v>
      </c>
      <c r="AB116" s="966"/>
      <c r="AC116" s="966"/>
      <c r="AD116" s="966"/>
      <c r="AE116" s="967"/>
      <c r="AF116" s="968" t="s">
        <v>438</v>
      </c>
      <c r="AG116" s="966"/>
      <c r="AH116" s="966"/>
      <c r="AI116" s="966"/>
      <c r="AJ116" s="967"/>
      <c r="AK116" s="968" t="s">
        <v>438</v>
      </c>
      <c r="AL116" s="966"/>
      <c r="AM116" s="966"/>
      <c r="AN116" s="966"/>
      <c r="AO116" s="967"/>
      <c r="AP116" s="969" t="s">
        <v>392</v>
      </c>
      <c r="AQ116" s="970"/>
      <c r="AR116" s="970"/>
      <c r="AS116" s="970"/>
      <c r="AT116" s="971"/>
      <c r="AU116" s="915"/>
      <c r="AV116" s="916"/>
      <c r="AW116" s="916"/>
      <c r="AX116" s="916"/>
      <c r="AY116" s="916"/>
      <c r="AZ116" s="974" t="s">
        <v>456</v>
      </c>
      <c r="BA116" s="975"/>
      <c r="BB116" s="975"/>
      <c r="BC116" s="975"/>
      <c r="BD116" s="975"/>
      <c r="BE116" s="975"/>
      <c r="BF116" s="975"/>
      <c r="BG116" s="975"/>
      <c r="BH116" s="975"/>
      <c r="BI116" s="975"/>
      <c r="BJ116" s="975"/>
      <c r="BK116" s="975"/>
      <c r="BL116" s="975"/>
      <c r="BM116" s="975"/>
      <c r="BN116" s="975"/>
      <c r="BO116" s="975"/>
      <c r="BP116" s="976"/>
      <c r="BQ116" s="932" t="s">
        <v>438</v>
      </c>
      <c r="BR116" s="933"/>
      <c r="BS116" s="933"/>
      <c r="BT116" s="933"/>
      <c r="BU116" s="933"/>
      <c r="BV116" s="933" t="s">
        <v>436</v>
      </c>
      <c r="BW116" s="933"/>
      <c r="BX116" s="933"/>
      <c r="BY116" s="933"/>
      <c r="BZ116" s="933"/>
      <c r="CA116" s="933" t="s">
        <v>392</v>
      </c>
      <c r="CB116" s="933"/>
      <c r="CC116" s="933"/>
      <c r="CD116" s="933"/>
      <c r="CE116" s="933"/>
      <c r="CF116" s="927" t="s">
        <v>438</v>
      </c>
      <c r="CG116" s="928"/>
      <c r="CH116" s="928"/>
      <c r="CI116" s="928"/>
      <c r="CJ116" s="928"/>
      <c r="CK116" s="955"/>
      <c r="CL116" s="956"/>
      <c r="CM116" s="929" t="s">
        <v>457</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438</v>
      </c>
      <c r="DH116" s="966"/>
      <c r="DI116" s="966"/>
      <c r="DJ116" s="966"/>
      <c r="DK116" s="967"/>
      <c r="DL116" s="968" t="s">
        <v>438</v>
      </c>
      <c r="DM116" s="966"/>
      <c r="DN116" s="966"/>
      <c r="DO116" s="966"/>
      <c r="DP116" s="967"/>
      <c r="DQ116" s="968" t="s">
        <v>438</v>
      </c>
      <c r="DR116" s="966"/>
      <c r="DS116" s="966"/>
      <c r="DT116" s="966"/>
      <c r="DU116" s="967"/>
      <c r="DV116" s="969" t="s">
        <v>438</v>
      </c>
      <c r="DW116" s="970"/>
      <c r="DX116" s="970"/>
      <c r="DY116" s="970"/>
      <c r="DZ116" s="971"/>
    </row>
    <row r="117" spans="1:130" s="230" customFormat="1" ht="26.25" customHeight="1" x14ac:dyDescent="0.15">
      <c r="A117" s="919" t="s">
        <v>190</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4" t="s">
        <v>458</v>
      </c>
      <c r="Z117" s="901"/>
      <c r="AA117" s="985">
        <v>1245611</v>
      </c>
      <c r="AB117" s="986"/>
      <c r="AC117" s="986"/>
      <c r="AD117" s="986"/>
      <c r="AE117" s="987"/>
      <c r="AF117" s="988">
        <v>1225181</v>
      </c>
      <c r="AG117" s="986"/>
      <c r="AH117" s="986"/>
      <c r="AI117" s="986"/>
      <c r="AJ117" s="987"/>
      <c r="AK117" s="988">
        <v>1137802</v>
      </c>
      <c r="AL117" s="986"/>
      <c r="AM117" s="986"/>
      <c r="AN117" s="986"/>
      <c r="AO117" s="987"/>
      <c r="AP117" s="989"/>
      <c r="AQ117" s="990"/>
      <c r="AR117" s="990"/>
      <c r="AS117" s="990"/>
      <c r="AT117" s="991"/>
      <c r="AU117" s="915"/>
      <c r="AV117" s="916"/>
      <c r="AW117" s="916"/>
      <c r="AX117" s="916"/>
      <c r="AY117" s="916"/>
      <c r="AZ117" s="981" t="s">
        <v>459</v>
      </c>
      <c r="BA117" s="982"/>
      <c r="BB117" s="982"/>
      <c r="BC117" s="982"/>
      <c r="BD117" s="982"/>
      <c r="BE117" s="982"/>
      <c r="BF117" s="982"/>
      <c r="BG117" s="982"/>
      <c r="BH117" s="982"/>
      <c r="BI117" s="982"/>
      <c r="BJ117" s="982"/>
      <c r="BK117" s="982"/>
      <c r="BL117" s="982"/>
      <c r="BM117" s="982"/>
      <c r="BN117" s="982"/>
      <c r="BO117" s="982"/>
      <c r="BP117" s="983"/>
      <c r="BQ117" s="932" t="s">
        <v>460</v>
      </c>
      <c r="BR117" s="933"/>
      <c r="BS117" s="933"/>
      <c r="BT117" s="933"/>
      <c r="BU117" s="933"/>
      <c r="BV117" s="933" t="s">
        <v>461</v>
      </c>
      <c r="BW117" s="933"/>
      <c r="BX117" s="933"/>
      <c r="BY117" s="933"/>
      <c r="BZ117" s="933"/>
      <c r="CA117" s="933" t="s">
        <v>410</v>
      </c>
      <c r="CB117" s="933"/>
      <c r="CC117" s="933"/>
      <c r="CD117" s="933"/>
      <c r="CE117" s="933"/>
      <c r="CF117" s="927" t="s">
        <v>460</v>
      </c>
      <c r="CG117" s="928"/>
      <c r="CH117" s="928"/>
      <c r="CI117" s="928"/>
      <c r="CJ117" s="928"/>
      <c r="CK117" s="955"/>
      <c r="CL117" s="956"/>
      <c r="CM117" s="929" t="s">
        <v>462</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410</v>
      </c>
      <c r="DH117" s="966"/>
      <c r="DI117" s="966"/>
      <c r="DJ117" s="966"/>
      <c r="DK117" s="967"/>
      <c r="DL117" s="968" t="s">
        <v>463</v>
      </c>
      <c r="DM117" s="966"/>
      <c r="DN117" s="966"/>
      <c r="DO117" s="966"/>
      <c r="DP117" s="967"/>
      <c r="DQ117" s="968" t="s">
        <v>410</v>
      </c>
      <c r="DR117" s="966"/>
      <c r="DS117" s="966"/>
      <c r="DT117" s="966"/>
      <c r="DU117" s="967"/>
      <c r="DV117" s="969" t="s">
        <v>410</v>
      </c>
      <c r="DW117" s="970"/>
      <c r="DX117" s="970"/>
      <c r="DY117" s="970"/>
      <c r="DZ117" s="971"/>
    </row>
    <row r="118" spans="1:130" s="230" customFormat="1" ht="26.25" customHeight="1" x14ac:dyDescent="0.15">
      <c r="A118" s="919" t="s">
        <v>431</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428</v>
      </c>
      <c r="AB118" s="900"/>
      <c r="AC118" s="900"/>
      <c r="AD118" s="900"/>
      <c r="AE118" s="901"/>
      <c r="AF118" s="899" t="s">
        <v>429</v>
      </c>
      <c r="AG118" s="900"/>
      <c r="AH118" s="900"/>
      <c r="AI118" s="900"/>
      <c r="AJ118" s="901"/>
      <c r="AK118" s="899" t="s">
        <v>308</v>
      </c>
      <c r="AL118" s="900"/>
      <c r="AM118" s="900"/>
      <c r="AN118" s="900"/>
      <c r="AO118" s="901"/>
      <c r="AP118" s="977" t="s">
        <v>430</v>
      </c>
      <c r="AQ118" s="978"/>
      <c r="AR118" s="978"/>
      <c r="AS118" s="978"/>
      <c r="AT118" s="979"/>
      <c r="AU118" s="915"/>
      <c r="AV118" s="916"/>
      <c r="AW118" s="916"/>
      <c r="AX118" s="916"/>
      <c r="AY118" s="916"/>
      <c r="AZ118" s="980" t="s">
        <v>464</v>
      </c>
      <c r="BA118" s="972"/>
      <c r="BB118" s="972"/>
      <c r="BC118" s="972"/>
      <c r="BD118" s="972"/>
      <c r="BE118" s="972"/>
      <c r="BF118" s="972"/>
      <c r="BG118" s="972"/>
      <c r="BH118" s="972"/>
      <c r="BI118" s="972"/>
      <c r="BJ118" s="972"/>
      <c r="BK118" s="972"/>
      <c r="BL118" s="972"/>
      <c r="BM118" s="972"/>
      <c r="BN118" s="972"/>
      <c r="BO118" s="972"/>
      <c r="BP118" s="973"/>
      <c r="BQ118" s="1006" t="s">
        <v>410</v>
      </c>
      <c r="BR118" s="1007"/>
      <c r="BS118" s="1007"/>
      <c r="BT118" s="1007"/>
      <c r="BU118" s="1007"/>
      <c r="BV118" s="1007" t="s">
        <v>410</v>
      </c>
      <c r="BW118" s="1007"/>
      <c r="BX118" s="1007"/>
      <c r="BY118" s="1007"/>
      <c r="BZ118" s="1007"/>
      <c r="CA118" s="1007" t="s">
        <v>410</v>
      </c>
      <c r="CB118" s="1007"/>
      <c r="CC118" s="1007"/>
      <c r="CD118" s="1007"/>
      <c r="CE118" s="1007"/>
      <c r="CF118" s="927" t="s">
        <v>461</v>
      </c>
      <c r="CG118" s="928"/>
      <c r="CH118" s="928"/>
      <c r="CI118" s="928"/>
      <c r="CJ118" s="928"/>
      <c r="CK118" s="955"/>
      <c r="CL118" s="956"/>
      <c r="CM118" s="929" t="s">
        <v>465</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466</v>
      </c>
      <c r="DH118" s="966"/>
      <c r="DI118" s="966"/>
      <c r="DJ118" s="966"/>
      <c r="DK118" s="967"/>
      <c r="DL118" s="968" t="s">
        <v>410</v>
      </c>
      <c r="DM118" s="966"/>
      <c r="DN118" s="966"/>
      <c r="DO118" s="966"/>
      <c r="DP118" s="967"/>
      <c r="DQ118" s="968" t="s">
        <v>460</v>
      </c>
      <c r="DR118" s="966"/>
      <c r="DS118" s="966"/>
      <c r="DT118" s="966"/>
      <c r="DU118" s="967"/>
      <c r="DV118" s="969" t="s">
        <v>410</v>
      </c>
      <c r="DW118" s="970"/>
      <c r="DX118" s="970"/>
      <c r="DY118" s="970"/>
      <c r="DZ118" s="971"/>
    </row>
    <row r="119" spans="1:130" s="230" customFormat="1" ht="26.25" customHeight="1" x14ac:dyDescent="0.15">
      <c r="A119" s="1063" t="s">
        <v>434</v>
      </c>
      <c r="B119" s="954"/>
      <c r="C119" s="936" t="s">
        <v>435</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460</v>
      </c>
      <c r="AB119" s="907"/>
      <c r="AC119" s="907"/>
      <c r="AD119" s="907"/>
      <c r="AE119" s="908"/>
      <c r="AF119" s="909" t="s">
        <v>410</v>
      </c>
      <c r="AG119" s="907"/>
      <c r="AH119" s="907"/>
      <c r="AI119" s="907"/>
      <c r="AJ119" s="908"/>
      <c r="AK119" s="909" t="s">
        <v>460</v>
      </c>
      <c r="AL119" s="907"/>
      <c r="AM119" s="907"/>
      <c r="AN119" s="907"/>
      <c r="AO119" s="908"/>
      <c r="AP119" s="910" t="s">
        <v>410</v>
      </c>
      <c r="AQ119" s="911"/>
      <c r="AR119" s="911"/>
      <c r="AS119" s="911"/>
      <c r="AT119" s="912"/>
      <c r="AU119" s="917"/>
      <c r="AV119" s="918"/>
      <c r="AW119" s="918"/>
      <c r="AX119" s="918"/>
      <c r="AY119" s="918"/>
      <c r="AZ119" s="251" t="s">
        <v>190</v>
      </c>
      <c r="BA119" s="251"/>
      <c r="BB119" s="251"/>
      <c r="BC119" s="251"/>
      <c r="BD119" s="251"/>
      <c r="BE119" s="251"/>
      <c r="BF119" s="251"/>
      <c r="BG119" s="251"/>
      <c r="BH119" s="251"/>
      <c r="BI119" s="251"/>
      <c r="BJ119" s="251"/>
      <c r="BK119" s="251"/>
      <c r="BL119" s="251"/>
      <c r="BM119" s="251"/>
      <c r="BN119" s="251"/>
      <c r="BO119" s="984" t="s">
        <v>467</v>
      </c>
      <c r="BP119" s="1012"/>
      <c r="BQ119" s="1006">
        <v>15588755</v>
      </c>
      <c r="BR119" s="1007"/>
      <c r="BS119" s="1007"/>
      <c r="BT119" s="1007"/>
      <c r="BU119" s="1007"/>
      <c r="BV119" s="1007">
        <v>15228202</v>
      </c>
      <c r="BW119" s="1007"/>
      <c r="BX119" s="1007"/>
      <c r="BY119" s="1007"/>
      <c r="BZ119" s="1007"/>
      <c r="CA119" s="1007">
        <v>14753328</v>
      </c>
      <c r="CB119" s="1007"/>
      <c r="CC119" s="1007"/>
      <c r="CD119" s="1007"/>
      <c r="CE119" s="1007"/>
      <c r="CF119" s="1008"/>
      <c r="CG119" s="1009"/>
      <c r="CH119" s="1009"/>
      <c r="CI119" s="1009"/>
      <c r="CJ119" s="1010"/>
      <c r="CK119" s="957"/>
      <c r="CL119" s="958"/>
      <c r="CM119" s="980" t="s">
        <v>468</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11" t="s">
        <v>460</v>
      </c>
      <c r="DH119" s="993"/>
      <c r="DI119" s="993"/>
      <c r="DJ119" s="993"/>
      <c r="DK119" s="994"/>
      <c r="DL119" s="992" t="s">
        <v>460</v>
      </c>
      <c r="DM119" s="993"/>
      <c r="DN119" s="993"/>
      <c r="DO119" s="993"/>
      <c r="DP119" s="994"/>
      <c r="DQ119" s="992" t="s">
        <v>461</v>
      </c>
      <c r="DR119" s="993"/>
      <c r="DS119" s="993"/>
      <c r="DT119" s="993"/>
      <c r="DU119" s="994"/>
      <c r="DV119" s="995" t="s">
        <v>469</v>
      </c>
      <c r="DW119" s="996"/>
      <c r="DX119" s="996"/>
      <c r="DY119" s="996"/>
      <c r="DZ119" s="997"/>
    </row>
    <row r="120" spans="1:130" s="230" customFormat="1" ht="26.25" customHeight="1" x14ac:dyDescent="0.15">
      <c r="A120" s="1064"/>
      <c r="B120" s="956"/>
      <c r="C120" s="929" t="s">
        <v>441</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466</v>
      </c>
      <c r="AB120" s="966"/>
      <c r="AC120" s="966"/>
      <c r="AD120" s="966"/>
      <c r="AE120" s="967"/>
      <c r="AF120" s="968" t="s">
        <v>460</v>
      </c>
      <c r="AG120" s="966"/>
      <c r="AH120" s="966"/>
      <c r="AI120" s="966"/>
      <c r="AJ120" s="967"/>
      <c r="AK120" s="968" t="s">
        <v>131</v>
      </c>
      <c r="AL120" s="966"/>
      <c r="AM120" s="966"/>
      <c r="AN120" s="966"/>
      <c r="AO120" s="967"/>
      <c r="AP120" s="969" t="s">
        <v>460</v>
      </c>
      <c r="AQ120" s="970"/>
      <c r="AR120" s="970"/>
      <c r="AS120" s="970"/>
      <c r="AT120" s="971"/>
      <c r="AU120" s="998" t="s">
        <v>470</v>
      </c>
      <c r="AV120" s="999"/>
      <c r="AW120" s="999"/>
      <c r="AX120" s="999"/>
      <c r="AY120" s="1000"/>
      <c r="AZ120" s="936" t="s">
        <v>471</v>
      </c>
      <c r="BA120" s="904"/>
      <c r="BB120" s="904"/>
      <c r="BC120" s="904"/>
      <c r="BD120" s="904"/>
      <c r="BE120" s="904"/>
      <c r="BF120" s="904"/>
      <c r="BG120" s="904"/>
      <c r="BH120" s="904"/>
      <c r="BI120" s="904"/>
      <c r="BJ120" s="904"/>
      <c r="BK120" s="904"/>
      <c r="BL120" s="904"/>
      <c r="BM120" s="904"/>
      <c r="BN120" s="904"/>
      <c r="BO120" s="904"/>
      <c r="BP120" s="905"/>
      <c r="BQ120" s="937">
        <v>2034434</v>
      </c>
      <c r="BR120" s="938"/>
      <c r="BS120" s="938"/>
      <c r="BT120" s="938"/>
      <c r="BU120" s="938"/>
      <c r="BV120" s="938">
        <v>2384934</v>
      </c>
      <c r="BW120" s="938"/>
      <c r="BX120" s="938"/>
      <c r="BY120" s="938"/>
      <c r="BZ120" s="938"/>
      <c r="CA120" s="938">
        <v>2580110</v>
      </c>
      <c r="CB120" s="938"/>
      <c r="CC120" s="938"/>
      <c r="CD120" s="938"/>
      <c r="CE120" s="938"/>
      <c r="CF120" s="951">
        <v>43</v>
      </c>
      <c r="CG120" s="952"/>
      <c r="CH120" s="952"/>
      <c r="CI120" s="952"/>
      <c r="CJ120" s="952"/>
      <c r="CK120" s="1013" t="s">
        <v>472</v>
      </c>
      <c r="CL120" s="1014"/>
      <c r="CM120" s="1014"/>
      <c r="CN120" s="1014"/>
      <c r="CO120" s="1015"/>
      <c r="CP120" s="1021" t="s">
        <v>473</v>
      </c>
      <c r="CQ120" s="1022"/>
      <c r="CR120" s="1022"/>
      <c r="CS120" s="1022"/>
      <c r="CT120" s="1022"/>
      <c r="CU120" s="1022"/>
      <c r="CV120" s="1022"/>
      <c r="CW120" s="1022"/>
      <c r="CX120" s="1022"/>
      <c r="CY120" s="1022"/>
      <c r="CZ120" s="1022"/>
      <c r="DA120" s="1022"/>
      <c r="DB120" s="1022"/>
      <c r="DC120" s="1022"/>
      <c r="DD120" s="1022"/>
      <c r="DE120" s="1022"/>
      <c r="DF120" s="1023"/>
      <c r="DG120" s="937">
        <v>3691988</v>
      </c>
      <c r="DH120" s="938"/>
      <c r="DI120" s="938"/>
      <c r="DJ120" s="938"/>
      <c r="DK120" s="938"/>
      <c r="DL120" s="938">
        <v>3706267</v>
      </c>
      <c r="DM120" s="938"/>
      <c r="DN120" s="938"/>
      <c r="DO120" s="938"/>
      <c r="DP120" s="938"/>
      <c r="DQ120" s="938">
        <v>3721928</v>
      </c>
      <c r="DR120" s="938"/>
      <c r="DS120" s="938"/>
      <c r="DT120" s="938"/>
      <c r="DU120" s="938"/>
      <c r="DV120" s="939">
        <v>62</v>
      </c>
      <c r="DW120" s="939"/>
      <c r="DX120" s="939"/>
      <c r="DY120" s="939"/>
      <c r="DZ120" s="940"/>
    </row>
    <row r="121" spans="1:130" s="230" customFormat="1" ht="26.25" customHeight="1" x14ac:dyDescent="0.15">
      <c r="A121" s="1064"/>
      <c r="B121" s="956"/>
      <c r="C121" s="981" t="s">
        <v>474</v>
      </c>
      <c r="D121" s="982"/>
      <c r="E121" s="982"/>
      <c r="F121" s="982"/>
      <c r="G121" s="982"/>
      <c r="H121" s="982"/>
      <c r="I121" s="982"/>
      <c r="J121" s="982"/>
      <c r="K121" s="982"/>
      <c r="L121" s="982"/>
      <c r="M121" s="982"/>
      <c r="N121" s="982"/>
      <c r="O121" s="982"/>
      <c r="P121" s="982"/>
      <c r="Q121" s="982"/>
      <c r="R121" s="982"/>
      <c r="S121" s="982"/>
      <c r="T121" s="982"/>
      <c r="U121" s="982"/>
      <c r="V121" s="982"/>
      <c r="W121" s="982"/>
      <c r="X121" s="982"/>
      <c r="Y121" s="982"/>
      <c r="Z121" s="983"/>
      <c r="AA121" s="965" t="s">
        <v>461</v>
      </c>
      <c r="AB121" s="966"/>
      <c r="AC121" s="966"/>
      <c r="AD121" s="966"/>
      <c r="AE121" s="967"/>
      <c r="AF121" s="968" t="s">
        <v>466</v>
      </c>
      <c r="AG121" s="966"/>
      <c r="AH121" s="966"/>
      <c r="AI121" s="966"/>
      <c r="AJ121" s="967"/>
      <c r="AK121" s="968" t="s">
        <v>460</v>
      </c>
      <c r="AL121" s="966"/>
      <c r="AM121" s="966"/>
      <c r="AN121" s="966"/>
      <c r="AO121" s="967"/>
      <c r="AP121" s="969" t="s">
        <v>461</v>
      </c>
      <c r="AQ121" s="970"/>
      <c r="AR121" s="970"/>
      <c r="AS121" s="970"/>
      <c r="AT121" s="971"/>
      <c r="AU121" s="1001"/>
      <c r="AV121" s="1002"/>
      <c r="AW121" s="1002"/>
      <c r="AX121" s="1002"/>
      <c r="AY121" s="1003"/>
      <c r="AZ121" s="929" t="s">
        <v>475</v>
      </c>
      <c r="BA121" s="930"/>
      <c r="BB121" s="930"/>
      <c r="BC121" s="930"/>
      <c r="BD121" s="930"/>
      <c r="BE121" s="930"/>
      <c r="BF121" s="930"/>
      <c r="BG121" s="930"/>
      <c r="BH121" s="930"/>
      <c r="BI121" s="930"/>
      <c r="BJ121" s="930"/>
      <c r="BK121" s="930"/>
      <c r="BL121" s="930"/>
      <c r="BM121" s="930"/>
      <c r="BN121" s="930"/>
      <c r="BO121" s="930"/>
      <c r="BP121" s="931"/>
      <c r="BQ121" s="932">
        <v>1981468</v>
      </c>
      <c r="BR121" s="933"/>
      <c r="BS121" s="933"/>
      <c r="BT121" s="933"/>
      <c r="BU121" s="933"/>
      <c r="BV121" s="933">
        <v>1875738</v>
      </c>
      <c r="BW121" s="933"/>
      <c r="BX121" s="933"/>
      <c r="BY121" s="933"/>
      <c r="BZ121" s="933"/>
      <c r="CA121" s="933">
        <v>1779017</v>
      </c>
      <c r="CB121" s="933"/>
      <c r="CC121" s="933"/>
      <c r="CD121" s="933"/>
      <c r="CE121" s="933"/>
      <c r="CF121" s="927">
        <v>29.6</v>
      </c>
      <c r="CG121" s="928"/>
      <c r="CH121" s="928"/>
      <c r="CI121" s="928"/>
      <c r="CJ121" s="928"/>
      <c r="CK121" s="1016"/>
      <c r="CL121" s="1017"/>
      <c r="CM121" s="1017"/>
      <c r="CN121" s="1017"/>
      <c r="CO121" s="1018"/>
      <c r="CP121" s="1026" t="s">
        <v>476</v>
      </c>
      <c r="CQ121" s="1027"/>
      <c r="CR121" s="1027"/>
      <c r="CS121" s="1027"/>
      <c r="CT121" s="1027"/>
      <c r="CU121" s="1027"/>
      <c r="CV121" s="1027"/>
      <c r="CW121" s="1027"/>
      <c r="CX121" s="1027"/>
      <c r="CY121" s="1027"/>
      <c r="CZ121" s="1027"/>
      <c r="DA121" s="1027"/>
      <c r="DB121" s="1027"/>
      <c r="DC121" s="1027"/>
      <c r="DD121" s="1027"/>
      <c r="DE121" s="1027"/>
      <c r="DF121" s="1028"/>
      <c r="DG121" s="932">
        <v>4320</v>
      </c>
      <c r="DH121" s="933"/>
      <c r="DI121" s="933"/>
      <c r="DJ121" s="933"/>
      <c r="DK121" s="933"/>
      <c r="DL121" s="933">
        <v>3887</v>
      </c>
      <c r="DM121" s="933"/>
      <c r="DN121" s="933"/>
      <c r="DO121" s="933"/>
      <c r="DP121" s="933"/>
      <c r="DQ121" s="933">
        <v>2894</v>
      </c>
      <c r="DR121" s="933"/>
      <c r="DS121" s="933"/>
      <c r="DT121" s="933"/>
      <c r="DU121" s="933"/>
      <c r="DV121" s="934">
        <v>0</v>
      </c>
      <c r="DW121" s="934"/>
      <c r="DX121" s="934"/>
      <c r="DY121" s="934"/>
      <c r="DZ121" s="935"/>
    </row>
    <row r="122" spans="1:130" s="230" customFormat="1" ht="26.25" customHeight="1" x14ac:dyDescent="0.15">
      <c r="A122" s="1064"/>
      <c r="B122" s="956"/>
      <c r="C122" s="929" t="s">
        <v>451</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410</v>
      </c>
      <c r="AB122" s="966"/>
      <c r="AC122" s="966"/>
      <c r="AD122" s="966"/>
      <c r="AE122" s="967"/>
      <c r="AF122" s="968" t="s">
        <v>466</v>
      </c>
      <c r="AG122" s="966"/>
      <c r="AH122" s="966"/>
      <c r="AI122" s="966"/>
      <c r="AJ122" s="967"/>
      <c r="AK122" s="968" t="s">
        <v>466</v>
      </c>
      <c r="AL122" s="966"/>
      <c r="AM122" s="966"/>
      <c r="AN122" s="966"/>
      <c r="AO122" s="967"/>
      <c r="AP122" s="969" t="s">
        <v>410</v>
      </c>
      <c r="AQ122" s="970"/>
      <c r="AR122" s="970"/>
      <c r="AS122" s="970"/>
      <c r="AT122" s="971"/>
      <c r="AU122" s="1001"/>
      <c r="AV122" s="1002"/>
      <c r="AW122" s="1002"/>
      <c r="AX122" s="1002"/>
      <c r="AY122" s="1003"/>
      <c r="AZ122" s="980" t="s">
        <v>477</v>
      </c>
      <c r="BA122" s="972"/>
      <c r="BB122" s="972"/>
      <c r="BC122" s="972"/>
      <c r="BD122" s="972"/>
      <c r="BE122" s="972"/>
      <c r="BF122" s="972"/>
      <c r="BG122" s="972"/>
      <c r="BH122" s="972"/>
      <c r="BI122" s="972"/>
      <c r="BJ122" s="972"/>
      <c r="BK122" s="972"/>
      <c r="BL122" s="972"/>
      <c r="BM122" s="972"/>
      <c r="BN122" s="972"/>
      <c r="BO122" s="972"/>
      <c r="BP122" s="973"/>
      <c r="BQ122" s="1006">
        <v>9170288</v>
      </c>
      <c r="BR122" s="1007"/>
      <c r="BS122" s="1007"/>
      <c r="BT122" s="1007"/>
      <c r="BU122" s="1007"/>
      <c r="BV122" s="1007">
        <v>9060241</v>
      </c>
      <c r="BW122" s="1007"/>
      <c r="BX122" s="1007"/>
      <c r="BY122" s="1007"/>
      <c r="BZ122" s="1007"/>
      <c r="CA122" s="1007">
        <v>8689975</v>
      </c>
      <c r="CB122" s="1007"/>
      <c r="CC122" s="1007"/>
      <c r="CD122" s="1007"/>
      <c r="CE122" s="1007"/>
      <c r="CF122" s="1024">
        <v>144.80000000000001</v>
      </c>
      <c r="CG122" s="1025"/>
      <c r="CH122" s="1025"/>
      <c r="CI122" s="1025"/>
      <c r="CJ122" s="1025"/>
      <c r="CK122" s="1016"/>
      <c r="CL122" s="1017"/>
      <c r="CM122" s="1017"/>
      <c r="CN122" s="1017"/>
      <c r="CO122" s="1018"/>
      <c r="CP122" s="1026" t="s">
        <v>478</v>
      </c>
      <c r="CQ122" s="1027"/>
      <c r="CR122" s="1027"/>
      <c r="CS122" s="1027"/>
      <c r="CT122" s="1027"/>
      <c r="CU122" s="1027"/>
      <c r="CV122" s="1027"/>
      <c r="CW122" s="1027"/>
      <c r="CX122" s="1027"/>
      <c r="CY122" s="1027"/>
      <c r="CZ122" s="1027"/>
      <c r="DA122" s="1027"/>
      <c r="DB122" s="1027"/>
      <c r="DC122" s="1027"/>
      <c r="DD122" s="1027"/>
      <c r="DE122" s="1027"/>
      <c r="DF122" s="1028"/>
      <c r="DG122" s="932" t="s">
        <v>466</v>
      </c>
      <c r="DH122" s="933"/>
      <c r="DI122" s="933"/>
      <c r="DJ122" s="933"/>
      <c r="DK122" s="933"/>
      <c r="DL122" s="933" t="s">
        <v>460</v>
      </c>
      <c r="DM122" s="933"/>
      <c r="DN122" s="933"/>
      <c r="DO122" s="933"/>
      <c r="DP122" s="933"/>
      <c r="DQ122" s="933" t="s">
        <v>410</v>
      </c>
      <c r="DR122" s="933"/>
      <c r="DS122" s="933"/>
      <c r="DT122" s="933"/>
      <c r="DU122" s="933"/>
      <c r="DV122" s="934" t="s">
        <v>461</v>
      </c>
      <c r="DW122" s="934"/>
      <c r="DX122" s="934"/>
      <c r="DY122" s="934"/>
      <c r="DZ122" s="935"/>
    </row>
    <row r="123" spans="1:130" s="230" customFormat="1" ht="26.25" customHeight="1" x14ac:dyDescent="0.15">
      <c r="A123" s="1064"/>
      <c r="B123" s="956"/>
      <c r="C123" s="929" t="s">
        <v>457</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460</v>
      </c>
      <c r="AB123" s="966"/>
      <c r="AC123" s="966"/>
      <c r="AD123" s="966"/>
      <c r="AE123" s="967"/>
      <c r="AF123" s="968" t="s">
        <v>479</v>
      </c>
      <c r="AG123" s="966"/>
      <c r="AH123" s="966"/>
      <c r="AI123" s="966"/>
      <c r="AJ123" s="967"/>
      <c r="AK123" s="968" t="s">
        <v>410</v>
      </c>
      <c r="AL123" s="966"/>
      <c r="AM123" s="966"/>
      <c r="AN123" s="966"/>
      <c r="AO123" s="967"/>
      <c r="AP123" s="969" t="s">
        <v>410</v>
      </c>
      <c r="AQ123" s="970"/>
      <c r="AR123" s="970"/>
      <c r="AS123" s="970"/>
      <c r="AT123" s="971"/>
      <c r="AU123" s="1004"/>
      <c r="AV123" s="1005"/>
      <c r="AW123" s="1005"/>
      <c r="AX123" s="1005"/>
      <c r="AY123" s="1005"/>
      <c r="AZ123" s="251" t="s">
        <v>190</v>
      </c>
      <c r="BA123" s="251"/>
      <c r="BB123" s="251"/>
      <c r="BC123" s="251"/>
      <c r="BD123" s="251"/>
      <c r="BE123" s="251"/>
      <c r="BF123" s="251"/>
      <c r="BG123" s="251"/>
      <c r="BH123" s="251"/>
      <c r="BI123" s="251"/>
      <c r="BJ123" s="251"/>
      <c r="BK123" s="251"/>
      <c r="BL123" s="251"/>
      <c r="BM123" s="251"/>
      <c r="BN123" s="251"/>
      <c r="BO123" s="984" t="s">
        <v>480</v>
      </c>
      <c r="BP123" s="1012"/>
      <c r="BQ123" s="1070">
        <v>13186190</v>
      </c>
      <c r="BR123" s="1071"/>
      <c r="BS123" s="1071"/>
      <c r="BT123" s="1071"/>
      <c r="BU123" s="1071"/>
      <c r="BV123" s="1071">
        <v>13320913</v>
      </c>
      <c r="BW123" s="1071"/>
      <c r="BX123" s="1071"/>
      <c r="BY123" s="1071"/>
      <c r="BZ123" s="1071"/>
      <c r="CA123" s="1071">
        <v>13049102</v>
      </c>
      <c r="CB123" s="1071"/>
      <c r="CC123" s="1071"/>
      <c r="CD123" s="1071"/>
      <c r="CE123" s="1071"/>
      <c r="CF123" s="1008"/>
      <c r="CG123" s="1009"/>
      <c r="CH123" s="1009"/>
      <c r="CI123" s="1009"/>
      <c r="CJ123" s="1010"/>
      <c r="CK123" s="1016"/>
      <c r="CL123" s="1017"/>
      <c r="CM123" s="1017"/>
      <c r="CN123" s="1017"/>
      <c r="CO123" s="1018"/>
      <c r="CP123" s="1026" t="s">
        <v>481</v>
      </c>
      <c r="CQ123" s="1027"/>
      <c r="CR123" s="1027"/>
      <c r="CS123" s="1027"/>
      <c r="CT123" s="1027"/>
      <c r="CU123" s="1027"/>
      <c r="CV123" s="1027"/>
      <c r="CW123" s="1027"/>
      <c r="CX123" s="1027"/>
      <c r="CY123" s="1027"/>
      <c r="CZ123" s="1027"/>
      <c r="DA123" s="1027"/>
      <c r="DB123" s="1027"/>
      <c r="DC123" s="1027"/>
      <c r="DD123" s="1027"/>
      <c r="DE123" s="1027"/>
      <c r="DF123" s="1028"/>
      <c r="DG123" s="965" t="s">
        <v>410</v>
      </c>
      <c r="DH123" s="966"/>
      <c r="DI123" s="966"/>
      <c r="DJ123" s="966"/>
      <c r="DK123" s="967"/>
      <c r="DL123" s="968" t="s">
        <v>461</v>
      </c>
      <c r="DM123" s="966"/>
      <c r="DN123" s="966"/>
      <c r="DO123" s="966"/>
      <c r="DP123" s="967"/>
      <c r="DQ123" s="968" t="s">
        <v>466</v>
      </c>
      <c r="DR123" s="966"/>
      <c r="DS123" s="966"/>
      <c r="DT123" s="966"/>
      <c r="DU123" s="967"/>
      <c r="DV123" s="969" t="s">
        <v>463</v>
      </c>
      <c r="DW123" s="970"/>
      <c r="DX123" s="970"/>
      <c r="DY123" s="970"/>
      <c r="DZ123" s="971"/>
    </row>
    <row r="124" spans="1:130" s="230" customFormat="1" ht="26.25" customHeight="1" thickBot="1" x14ac:dyDescent="0.2">
      <c r="A124" s="1064"/>
      <c r="B124" s="956"/>
      <c r="C124" s="929" t="s">
        <v>462</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410</v>
      </c>
      <c r="AB124" s="966"/>
      <c r="AC124" s="966"/>
      <c r="AD124" s="966"/>
      <c r="AE124" s="967"/>
      <c r="AF124" s="968" t="s">
        <v>460</v>
      </c>
      <c r="AG124" s="966"/>
      <c r="AH124" s="966"/>
      <c r="AI124" s="966"/>
      <c r="AJ124" s="967"/>
      <c r="AK124" s="968" t="s">
        <v>460</v>
      </c>
      <c r="AL124" s="966"/>
      <c r="AM124" s="966"/>
      <c r="AN124" s="966"/>
      <c r="AO124" s="967"/>
      <c r="AP124" s="969" t="s">
        <v>460</v>
      </c>
      <c r="AQ124" s="970"/>
      <c r="AR124" s="970"/>
      <c r="AS124" s="970"/>
      <c r="AT124" s="971"/>
      <c r="AU124" s="1066" t="s">
        <v>482</v>
      </c>
      <c r="AV124" s="1067"/>
      <c r="AW124" s="1067"/>
      <c r="AX124" s="1067"/>
      <c r="AY124" s="1067"/>
      <c r="AZ124" s="1067"/>
      <c r="BA124" s="1067"/>
      <c r="BB124" s="1067"/>
      <c r="BC124" s="1067"/>
      <c r="BD124" s="1067"/>
      <c r="BE124" s="1067"/>
      <c r="BF124" s="1067"/>
      <c r="BG124" s="1067"/>
      <c r="BH124" s="1067"/>
      <c r="BI124" s="1067"/>
      <c r="BJ124" s="1067"/>
      <c r="BK124" s="1067"/>
      <c r="BL124" s="1067"/>
      <c r="BM124" s="1067"/>
      <c r="BN124" s="1067"/>
      <c r="BO124" s="1067"/>
      <c r="BP124" s="1068"/>
      <c r="BQ124" s="1069">
        <v>40.6</v>
      </c>
      <c r="BR124" s="1034"/>
      <c r="BS124" s="1034"/>
      <c r="BT124" s="1034"/>
      <c r="BU124" s="1034"/>
      <c r="BV124" s="1034">
        <v>30.6</v>
      </c>
      <c r="BW124" s="1034"/>
      <c r="BX124" s="1034"/>
      <c r="BY124" s="1034"/>
      <c r="BZ124" s="1034"/>
      <c r="CA124" s="1034">
        <v>28.3</v>
      </c>
      <c r="CB124" s="1034"/>
      <c r="CC124" s="1034"/>
      <c r="CD124" s="1034"/>
      <c r="CE124" s="1034"/>
      <c r="CF124" s="1035"/>
      <c r="CG124" s="1036"/>
      <c r="CH124" s="1036"/>
      <c r="CI124" s="1036"/>
      <c r="CJ124" s="1037"/>
      <c r="CK124" s="1019"/>
      <c r="CL124" s="1019"/>
      <c r="CM124" s="1019"/>
      <c r="CN124" s="1019"/>
      <c r="CO124" s="1020"/>
      <c r="CP124" s="1026" t="s">
        <v>483</v>
      </c>
      <c r="CQ124" s="1027"/>
      <c r="CR124" s="1027"/>
      <c r="CS124" s="1027"/>
      <c r="CT124" s="1027"/>
      <c r="CU124" s="1027"/>
      <c r="CV124" s="1027"/>
      <c r="CW124" s="1027"/>
      <c r="CX124" s="1027"/>
      <c r="CY124" s="1027"/>
      <c r="CZ124" s="1027"/>
      <c r="DA124" s="1027"/>
      <c r="DB124" s="1027"/>
      <c r="DC124" s="1027"/>
      <c r="DD124" s="1027"/>
      <c r="DE124" s="1027"/>
      <c r="DF124" s="1028"/>
      <c r="DG124" s="1011" t="s">
        <v>460</v>
      </c>
      <c r="DH124" s="993"/>
      <c r="DI124" s="993"/>
      <c r="DJ124" s="993"/>
      <c r="DK124" s="994"/>
      <c r="DL124" s="992" t="s">
        <v>410</v>
      </c>
      <c r="DM124" s="993"/>
      <c r="DN124" s="993"/>
      <c r="DO124" s="993"/>
      <c r="DP124" s="994"/>
      <c r="DQ124" s="992" t="s">
        <v>410</v>
      </c>
      <c r="DR124" s="993"/>
      <c r="DS124" s="993"/>
      <c r="DT124" s="993"/>
      <c r="DU124" s="994"/>
      <c r="DV124" s="995" t="s">
        <v>410</v>
      </c>
      <c r="DW124" s="996"/>
      <c r="DX124" s="996"/>
      <c r="DY124" s="996"/>
      <c r="DZ124" s="997"/>
    </row>
    <row r="125" spans="1:130" s="230" customFormat="1" ht="26.25" customHeight="1" x14ac:dyDescent="0.15">
      <c r="A125" s="1064"/>
      <c r="B125" s="956"/>
      <c r="C125" s="929" t="s">
        <v>465</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460</v>
      </c>
      <c r="AB125" s="966"/>
      <c r="AC125" s="966"/>
      <c r="AD125" s="966"/>
      <c r="AE125" s="967"/>
      <c r="AF125" s="968" t="s">
        <v>460</v>
      </c>
      <c r="AG125" s="966"/>
      <c r="AH125" s="966"/>
      <c r="AI125" s="966"/>
      <c r="AJ125" s="967"/>
      <c r="AK125" s="968" t="s">
        <v>479</v>
      </c>
      <c r="AL125" s="966"/>
      <c r="AM125" s="966"/>
      <c r="AN125" s="966"/>
      <c r="AO125" s="967"/>
      <c r="AP125" s="969" t="s">
        <v>463</v>
      </c>
      <c r="AQ125" s="970"/>
      <c r="AR125" s="970"/>
      <c r="AS125" s="970"/>
      <c r="AT125" s="97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9" t="s">
        <v>484</v>
      </c>
      <c r="CL125" s="1014"/>
      <c r="CM125" s="1014"/>
      <c r="CN125" s="1014"/>
      <c r="CO125" s="1015"/>
      <c r="CP125" s="936" t="s">
        <v>485</v>
      </c>
      <c r="CQ125" s="904"/>
      <c r="CR125" s="904"/>
      <c r="CS125" s="904"/>
      <c r="CT125" s="904"/>
      <c r="CU125" s="904"/>
      <c r="CV125" s="904"/>
      <c r="CW125" s="904"/>
      <c r="CX125" s="904"/>
      <c r="CY125" s="904"/>
      <c r="CZ125" s="904"/>
      <c r="DA125" s="904"/>
      <c r="DB125" s="904"/>
      <c r="DC125" s="904"/>
      <c r="DD125" s="904"/>
      <c r="DE125" s="904"/>
      <c r="DF125" s="905"/>
      <c r="DG125" s="937" t="s">
        <v>479</v>
      </c>
      <c r="DH125" s="938"/>
      <c r="DI125" s="938"/>
      <c r="DJ125" s="938"/>
      <c r="DK125" s="938"/>
      <c r="DL125" s="938" t="s">
        <v>460</v>
      </c>
      <c r="DM125" s="938"/>
      <c r="DN125" s="938"/>
      <c r="DO125" s="938"/>
      <c r="DP125" s="938"/>
      <c r="DQ125" s="938" t="s">
        <v>410</v>
      </c>
      <c r="DR125" s="938"/>
      <c r="DS125" s="938"/>
      <c r="DT125" s="938"/>
      <c r="DU125" s="938"/>
      <c r="DV125" s="939" t="s">
        <v>460</v>
      </c>
      <c r="DW125" s="939"/>
      <c r="DX125" s="939"/>
      <c r="DY125" s="939"/>
      <c r="DZ125" s="940"/>
    </row>
    <row r="126" spans="1:130" s="230" customFormat="1" ht="26.25" customHeight="1" thickBot="1" x14ac:dyDescent="0.2">
      <c r="A126" s="1064"/>
      <c r="B126" s="956"/>
      <c r="C126" s="929" t="s">
        <v>468</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460</v>
      </c>
      <c r="AB126" s="966"/>
      <c r="AC126" s="966"/>
      <c r="AD126" s="966"/>
      <c r="AE126" s="967"/>
      <c r="AF126" s="968" t="s">
        <v>410</v>
      </c>
      <c r="AG126" s="966"/>
      <c r="AH126" s="966"/>
      <c r="AI126" s="966"/>
      <c r="AJ126" s="967"/>
      <c r="AK126" s="968" t="s">
        <v>410</v>
      </c>
      <c r="AL126" s="966"/>
      <c r="AM126" s="966"/>
      <c r="AN126" s="966"/>
      <c r="AO126" s="967"/>
      <c r="AP126" s="969" t="s">
        <v>466</v>
      </c>
      <c r="AQ126" s="970"/>
      <c r="AR126" s="970"/>
      <c r="AS126" s="970"/>
      <c r="AT126" s="97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0"/>
      <c r="CL126" s="1017"/>
      <c r="CM126" s="1017"/>
      <c r="CN126" s="1017"/>
      <c r="CO126" s="1018"/>
      <c r="CP126" s="929" t="s">
        <v>486</v>
      </c>
      <c r="CQ126" s="930"/>
      <c r="CR126" s="930"/>
      <c r="CS126" s="930"/>
      <c r="CT126" s="930"/>
      <c r="CU126" s="930"/>
      <c r="CV126" s="930"/>
      <c r="CW126" s="930"/>
      <c r="CX126" s="930"/>
      <c r="CY126" s="930"/>
      <c r="CZ126" s="930"/>
      <c r="DA126" s="930"/>
      <c r="DB126" s="930"/>
      <c r="DC126" s="930"/>
      <c r="DD126" s="930"/>
      <c r="DE126" s="930"/>
      <c r="DF126" s="931"/>
      <c r="DG126" s="932" t="s">
        <v>460</v>
      </c>
      <c r="DH126" s="933"/>
      <c r="DI126" s="933"/>
      <c r="DJ126" s="933"/>
      <c r="DK126" s="933"/>
      <c r="DL126" s="933" t="s">
        <v>461</v>
      </c>
      <c r="DM126" s="933"/>
      <c r="DN126" s="933"/>
      <c r="DO126" s="933"/>
      <c r="DP126" s="933"/>
      <c r="DQ126" s="933" t="s">
        <v>466</v>
      </c>
      <c r="DR126" s="933"/>
      <c r="DS126" s="933"/>
      <c r="DT126" s="933"/>
      <c r="DU126" s="933"/>
      <c r="DV126" s="934" t="s">
        <v>460</v>
      </c>
      <c r="DW126" s="934"/>
      <c r="DX126" s="934"/>
      <c r="DY126" s="934"/>
      <c r="DZ126" s="935"/>
    </row>
    <row r="127" spans="1:130" s="230" customFormat="1" ht="26.25" customHeight="1" x14ac:dyDescent="0.15">
      <c r="A127" s="1065"/>
      <c r="B127" s="958"/>
      <c r="C127" s="980" t="s">
        <v>487</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461</v>
      </c>
      <c r="AB127" s="966"/>
      <c r="AC127" s="966"/>
      <c r="AD127" s="966"/>
      <c r="AE127" s="967"/>
      <c r="AF127" s="968" t="s">
        <v>410</v>
      </c>
      <c r="AG127" s="966"/>
      <c r="AH127" s="966"/>
      <c r="AI127" s="966"/>
      <c r="AJ127" s="967"/>
      <c r="AK127" s="968" t="s">
        <v>460</v>
      </c>
      <c r="AL127" s="966"/>
      <c r="AM127" s="966"/>
      <c r="AN127" s="966"/>
      <c r="AO127" s="967"/>
      <c r="AP127" s="969" t="s">
        <v>460</v>
      </c>
      <c r="AQ127" s="970"/>
      <c r="AR127" s="970"/>
      <c r="AS127" s="970"/>
      <c r="AT127" s="971"/>
      <c r="AU127" s="232"/>
      <c r="AV127" s="232"/>
      <c r="AW127" s="232"/>
      <c r="AX127" s="1038" t="s">
        <v>488</v>
      </c>
      <c r="AY127" s="1039"/>
      <c r="AZ127" s="1039"/>
      <c r="BA127" s="1039"/>
      <c r="BB127" s="1039"/>
      <c r="BC127" s="1039"/>
      <c r="BD127" s="1039"/>
      <c r="BE127" s="1040"/>
      <c r="BF127" s="1041" t="s">
        <v>489</v>
      </c>
      <c r="BG127" s="1039"/>
      <c r="BH127" s="1039"/>
      <c r="BI127" s="1039"/>
      <c r="BJ127" s="1039"/>
      <c r="BK127" s="1039"/>
      <c r="BL127" s="1040"/>
      <c r="BM127" s="1041" t="s">
        <v>490</v>
      </c>
      <c r="BN127" s="1039"/>
      <c r="BO127" s="1039"/>
      <c r="BP127" s="1039"/>
      <c r="BQ127" s="1039"/>
      <c r="BR127" s="1039"/>
      <c r="BS127" s="1040"/>
      <c r="BT127" s="1041" t="s">
        <v>491</v>
      </c>
      <c r="BU127" s="1039"/>
      <c r="BV127" s="1039"/>
      <c r="BW127" s="1039"/>
      <c r="BX127" s="1039"/>
      <c r="BY127" s="1039"/>
      <c r="BZ127" s="1062"/>
      <c r="CA127" s="232"/>
      <c r="CB127" s="232"/>
      <c r="CC127" s="232"/>
      <c r="CD127" s="255"/>
      <c r="CE127" s="255"/>
      <c r="CF127" s="255"/>
      <c r="CG127" s="232"/>
      <c r="CH127" s="232"/>
      <c r="CI127" s="232"/>
      <c r="CJ127" s="254"/>
      <c r="CK127" s="1030"/>
      <c r="CL127" s="1017"/>
      <c r="CM127" s="1017"/>
      <c r="CN127" s="1017"/>
      <c r="CO127" s="1018"/>
      <c r="CP127" s="929" t="s">
        <v>492</v>
      </c>
      <c r="CQ127" s="930"/>
      <c r="CR127" s="930"/>
      <c r="CS127" s="930"/>
      <c r="CT127" s="930"/>
      <c r="CU127" s="930"/>
      <c r="CV127" s="930"/>
      <c r="CW127" s="930"/>
      <c r="CX127" s="930"/>
      <c r="CY127" s="930"/>
      <c r="CZ127" s="930"/>
      <c r="DA127" s="930"/>
      <c r="DB127" s="930"/>
      <c r="DC127" s="930"/>
      <c r="DD127" s="930"/>
      <c r="DE127" s="930"/>
      <c r="DF127" s="931"/>
      <c r="DG127" s="932" t="s">
        <v>463</v>
      </c>
      <c r="DH127" s="933"/>
      <c r="DI127" s="933"/>
      <c r="DJ127" s="933"/>
      <c r="DK127" s="933"/>
      <c r="DL127" s="933" t="s">
        <v>466</v>
      </c>
      <c r="DM127" s="933"/>
      <c r="DN127" s="933"/>
      <c r="DO127" s="933"/>
      <c r="DP127" s="933"/>
      <c r="DQ127" s="933" t="s">
        <v>410</v>
      </c>
      <c r="DR127" s="933"/>
      <c r="DS127" s="933"/>
      <c r="DT127" s="933"/>
      <c r="DU127" s="933"/>
      <c r="DV127" s="934" t="s">
        <v>410</v>
      </c>
      <c r="DW127" s="934"/>
      <c r="DX127" s="934"/>
      <c r="DY127" s="934"/>
      <c r="DZ127" s="935"/>
    </row>
    <row r="128" spans="1:130" s="230" customFormat="1" ht="26.25" customHeight="1" thickBot="1" x14ac:dyDescent="0.2">
      <c r="A128" s="1048" t="s">
        <v>493</v>
      </c>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50" t="s">
        <v>494</v>
      </c>
      <c r="X128" s="1050"/>
      <c r="Y128" s="1050"/>
      <c r="Z128" s="1051"/>
      <c r="AA128" s="1052">
        <v>99097</v>
      </c>
      <c r="AB128" s="1053"/>
      <c r="AC128" s="1053"/>
      <c r="AD128" s="1053"/>
      <c r="AE128" s="1054"/>
      <c r="AF128" s="1055">
        <v>112241</v>
      </c>
      <c r="AG128" s="1053"/>
      <c r="AH128" s="1053"/>
      <c r="AI128" s="1053"/>
      <c r="AJ128" s="1054"/>
      <c r="AK128" s="1055">
        <v>108575</v>
      </c>
      <c r="AL128" s="1053"/>
      <c r="AM128" s="1053"/>
      <c r="AN128" s="1053"/>
      <c r="AO128" s="1054"/>
      <c r="AP128" s="1056"/>
      <c r="AQ128" s="1057"/>
      <c r="AR128" s="1057"/>
      <c r="AS128" s="1057"/>
      <c r="AT128" s="1058"/>
      <c r="AU128" s="232"/>
      <c r="AV128" s="232"/>
      <c r="AW128" s="232"/>
      <c r="AX128" s="903" t="s">
        <v>495</v>
      </c>
      <c r="AY128" s="904"/>
      <c r="AZ128" s="904"/>
      <c r="BA128" s="904"/>
      <c r="BB128" s="904"/>
      <c r="BC128" s="904"/>
      <c r="BD128" s="904"/>
      <c r="BE128" s="905"/>
      <c r="BF128" s="1059" t="s">
        <v>460</v>
      </c>
      <c r="BG128" s="1060"/>
      <c r="BH128" s="1060"/>
      <c r="BI128" s="1060"/>
      <c r="BJ128" s="1060"/>
      <c r="BK128" s="1060"/>
      <c r="BL128" s="1061"/>
      <c r="BM128" s="1059">
        <v>14.15</v>
      </c>
      <c r="BN128" s="1060"/>
      <c r="BO128" s="1060"/>
      <c r="BP128" s="1060"/>
      <c r="BQ128" s="1060"/>
      <c r="BR128" s="1060"/>
      <c r="BS128" s="1061"/>
      <c r="BT128" s="1059">
        <v>20</v>
      </c>
      <c r="BU128" s="1060"/>
      <c r="BV128" s="1060"/>
      <c r="BW128" s="1060"/>
      <c r="BX128" s="1060"/>
      <c r="BY128" s="1060"/>
      <c r="BZ128" s="1083"/>
      <c r="CA128" s="255"/>
      <c r="CB128" s="255"/>
      <c r="CC128" s="255"/>
      <c r="CD128" s="255"/>
      <c r="CE128" s="255"/>
      <c r="CF128" s="255"/>
      <c r="CG128" s="232"/>
      <c r="CH128" s="232"/>
      <c r="CI128" s="232"/>
      <c r="CJ128" s="254"/>
      <c r="CK128" s="1031"/>
      <c r="CL128" s="1032"/>
      <c r="CM128" s="1032"/>
      <c r="CN128" s="1032"/>
      <c r="CO128" s="1033"/>
      <c r="CP128" s="1042" t="s">
        <v>496</v>
      </c>
      <c r="CQ128" s="728"/>
      <c r="CR128" s="728"/>
      <c r="CS128" s="728"/>
      <c r="CT128" s="728"/>
      <c r="CU128" s="728"/>
      <c r="CV128" s="728"/>
      <c r="CW128" s="728"/>
      <c r="CX128" s="728"/>
      <c r="CY128" s="728"/>
      <c r="CZ128" s="728"/>
      <c r="DA128" s="728"/>
      <c r="DB128" s="728"/>
      <c r="DC128" s="728"/>
      <c r="DD128" s="728"/>
      <c r="DE128" s="728"/>
      <c r="DF128" s="1043"/>
      <c r="DG128" s="1044" t="s">
        <v>479</v>
      </c>
      <c r="DH128" s="1045"/>
      <c r="DI128" s="1045"/>
      <c r="DJ128" s="1045"/>
      <c r="DK128" s="1045"/>
      <c r="DL128" s="1045" t="s">
        <v>466</v>
      </c>
      <c r="DM128" s="1045"/>
      <c r="DN128" s="1045"/>
      <c r="DO128" s="1045"/>
      <c r="DP128" s="1045"/>
      <c r="DQ128" s="1045" t="s">
        <v>479</v>
      </c>
      <c r="DR128" s="1045"/>
      <c r="DS128" s="1045"/>
      <c r="DT128" s="1045"/>
      <c r="DU128" s="1045"/>
      <c r="DV128" s="1046" t="s">
        <v>469</v>
      </c>
      <c r="DW128" s="1046"/>
      <c r="DX128" s="1046"/>
      <c r="DY128" s="1046"/>
      <c r="DZ128" s="1047"/>
    </row>
    <row r="129" spans="1:131" s="230" customFormat="1" ht="26.25" customHeight="1" x14ac:dyDescent="0.15">
      <c r="A129" s="941" t="s">
        <v>109</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7" t="s">
        <v>497</v>
      </c>
      <c r="X129" s="1078"/>
      <c r="Y129" s="1078"/>
      <c r="Z129" s="1079"/>
      <c r="AA129" s="965">
        <v>6613123</v>
      </c>
      <c r="AB129" s="966"/>
      <c r="AC129" s="966"/>
      <c r="AD129" s="966"/>
      <c r="AE129" s="967"/>
      <c r="AF129" s="968">
        <v>6950965</v>
      </c>
      <c r="AG129" s="966"/>
      <c r="AH129" s="966"/>
      <c r="AI129" s="966"/>
      <c r="AJ129" s="967"/>
      <c r="AK129" s="968">
        <v>6714106</v>
      </c>
      <c r="AL129" s="966"/>
      <c r="AM129" s="966"/>
      <c r="AN129" s="966"/>
      <c r="AO129" s="967"/>
      <c r="AP129" s="1080"/>
      <c r="AQ129" s="1081"/>
      <c r="AR129" s="1081"/>
      <c r="AS129" s="1081"/>
      <c r="AT129" s="1082"/>
      <c r="AU129" s="233"/>
      <c r="AV129" s="233"/>
      <c r="AW129" s="233"/>
      <c r="AX129" s="1072" t="s">
        <v>498</v>
      </c>
      <c r="AY129" s="930"/>
      <c r="AZ129" s="930"/>
      <c r="BA129" s="930"/>
      <c r="BB129" s="930"/>
      <c r="BC129" s="930"/>
      <c r="BD129" s="930"/>
      <c r="BE129" s="931"/>
      <c r="BF129" s="1073" t="s">
        <v>466</v>
      </c>
      <c r="BG129" s="1074"/>
      <c r="BH129" s="1074"/>
      <c r="BI129" s="1074"/>
      <c r="BJ129" s="1074"/>
      <c r="BK129" s="1074"/>
      <c r="BL129" s="1075"/>
      <c r="BM129" s="1073">
        <v>19.149999999999999</v>
      </c>
      <c r="BN129" s="1074"/>
      <c r="BO129" s="1074"/>
      <c r="BP129" s="1074"/>
      <c r="BQ129" s="1074"/>
      <c r="BR129" s="1074"/>
      <c r="BS129" s="1075"/>
      <c r="BT129" s="1073">
        <v>30</v>
      </c>
      <c r="BU129" s="1074"/>
      <c r="BV129" s="1074"/>
      <c r="BW129" s="1074"/>
      <c r="BX129" s="1074"/>
      <c r="BY129" s="1074"/>
      <c r="BZ129" s="107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1" t="s">
        <v>499</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7" t="s">
        <v>500</v>
      </c>
      <c r="X130" s="1078"/>
      <c r="Y130" s="1078"/>
      <c r="Z130" s="1079"/>
      <c r="AA130" s="965">
        <v>707748</v>
      </c>
      <c r="AB130" s="966"/>
      <c r="AC130" s="966"/>
      <c r="AD130" s="966"/>
      <c r="AE130" s="967"/>
      <c r="AF130" s="968">
        <v>718792</v>
      </c>
      <c r="AG130" s="966"/>
      <c r="AH130" s="966"/>
      <c r="AI130" s="966"/>
      <c r="AJ130" s="967"/>
      <c r="AK130" s="968">
        <v>711519</v>
      </c>
      <c r="AL130" s="966"/>
      <c r="AM130" s="966"/>
      <c r="AN130" s="966"/>
      <c r="AO130" s="967"/>
      <c r="AP130" s="1080"/>
      <c r="AQ130" s="1081"/>
      <c r="AR130" s="1081"/>
      <c r="AS130" s="1081"/>
      <c r="AT130" s="1082"/>
      <c r="AU130" s="233"/>
      <c r="AV130" s="233"/>
      <c r="AW130" s="233"/>
      <c r="AX130" s="1072" t="s">
        <v>501</v>
      </c>
      <c r="AY130" s="930"/>
      <c r="AZ130" s="930"/>
      <c r="BA130" s="930"/>
      <c r="BB130" s="930"/>
      <c r="BC130" s="930"/>
      <c r="BD130" s="930"/>
      <c r="BE130" s="931"/>
      <c r="BF130" s="1108">
        <v>6.3</v>
      </c>
      <c r="BG130" s="1109"/>
      <c r="BH130" s="1109"/>
      <c r="BI130" s="1109"/>
      <c r="BJ130" s="1109"/>
      <c r="BK130" s="1109"/>
      <c r="BL130" s="1110"/>
      <c r="BM130" s="1108">
        <v>25</v>
      </c>
      <c r="BN130" s="1109"/>
      <c r="BO130" s="1109"/>
      <c r="BP130" s="1109"/>
      <c r="BQ130" s="1109"/>
      <c r="BR130" s="1109"/>
      <c r="BS130" s="1110"/>
      <c r="BT130" s="1108">
        <v>35</v>
      </c>
      <c r="BU130" s="1109"/>
      <c r="BV130" s="1109"/>
      <c r="BW130" s="1109"/>
      <c r="BX130" s="1109"/>
      <c r="BY130" s="1109"/>
      <c r="BZ130" s="1111"/>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502</v>
      </c>
      <c r="X131" s="1115"/>
      <c r="Y131" s="1115"/>
      <c r="Z131" s="1116"/>
      <c r="AA131" s="1011">
        <v>5905375</v>
      </c>
      <c r="AB131" s="993"/>
      <c r="AC131" s="993"/>
      <c r="AD131" s="993"/>
      <c r="AE131" s="994"/>
      <c r="AF131" s="992">
        <v>6232173</v>
      </c>
      <c r="AG131" s="993"/>
      <c r="AH131" s="993"/>
      <c r="AI131" s="993"/>
      <c r="AJ131" s="994"/>
      <c r="AK131" s="992">
        <v>6002587</v>
      </c>
      <c r="AL131" s="993"/>
      <c r="AM131" s="993"/>
      <c r="AN131" s="993"/>
      <c r="AO131" s="994"/>
      <c r="AP131" s="1117"/>
      <c r="AQ131" s="1118"/>
      <c r="AR131" s="1118"/>
      <c r="AS131" s="1118"/>
      <c r="AT131" s="1119"/>
      <c r="AU131" s="233"/>
      <c r="AV131" s="233"/>
      <c r="AW131" s="233"/>
      <c r="AX131" s="1090" t="s">
        <v>503</v>
      </c>
      <c r="AY131" s="728"/>
      <c r="AZ131" s="728"/>
      <c r="BA131" s="728"/>
      <c r="BB131" s="728"/>
      <c r="BC131" s="728"/>
      <c r="BD131" s="728"/>
      <c r="BE131" s="1043"/>
      <c r="BF131" s="1091">
        <v>28.3</v>
      </c>
      <c r="BG131" s="1092"/>
      <c r="BH131" s="1092"/>
      <c r="BI131" s="1092"/>
      <c r="BJ131" s="1092"/>
      <c r="BK131" s="1092"/>
      <c r="BL131" s="1093"/>
      <c r="BM131" s="1091">
        <v>350</v>
      </c>
      <c r="BN131" s="1092"/>
      <c r="BO131" s="1092"/>
      <c r="BP131" s="1092"/>
      <c r="BQ131" s="1092"/>
      <c r="BR131" s="1092"/>
      <c r="BS131" s="1093"/>
      <c r="BT131" s="1094"/>
      <c r="BU131" s="1095"/>
      <c r="BV131" s="1095"/>
      <c r="BW131" s="1095"/>
      <c r="BX131" s="1095"/>
      <c r="BY131" s="1095"/>
      <c r="BZ131" s="109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7" t="s">
        <v>504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505</v>
      </c>
      <c r="W132" s="1101"/>
      <c r="X132" s="1101"/>
      <c r="Y132" s="1101"/>
      <c r="Z132" s="1102"/>
      <c r="AA132" s="1103">
        <v>7.4299430600000003</v>
      </c>
      <c r="AB132" s="1104"/>
      <c r="AC132" s="1104"/>
      <c r="AD132" s="1104"/>
      <c r="AE132" s="1105"/>
      <c r="AF132" s="1106">
        <v>6.3244072329999996</v>
      </c>
      <c r="AG132" s="1104"/>
      <c r="AH132" s="1104"/>
      <c r="AI132" s="1104"/>
      <c r="AJ132" s="1105"/>
      <c r="AK132" s="1106">
        <v>5.2928512320000003</v>
      </c>
      <c r="AL132" s="1104"/>
      <c r="AM132" s="1104"/>
      <c r="AN132" s="1104"/>
      <c r="AO132" s="1105"/>
      <c r="AP132" s="1008"/>
      <c r="AQ132" s="1009"/>
      <c r="AR132" s="1009"/>
      <c r="AS132" s="1009"/>
      <c r="AT132" s="1107"/>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084" t="s">
        <v>506</v>
      </c>
      <c r="W133" s="1084"/>
      <c r="X133" s="1084"/>
      <c r="Y133" s="1084"/>
      <c r="Z133" s="1085"/>
      <c r="AA133" s="1086">
        <v>6.9</v>
      </c>
      <c r="AB133" s="1087"/>
      <c r="AC133" s="1087"/>
      <c r="AD133" s="1087"/>
      <c r="AE133" s="1088"/>
      <c r="AF133" s="1086">
        <v>6.8</v>
      </c>
      <c r="AG133" s="1087"/>
      <c r="AH133" s="1087"/>
      <c r="AI133" s="1087"/>
      <c r="AJ133" s="1088"/>
      <c r="AK133" s="1086">
        <v>6.3</v>
      </c>
      <c r="AL133" s="1087"/>
      <c r="AM133" s="1087"/>
      <c r="AN133" s="1087"/>
      <c r="AO133" s="1088"/>
      <c r="AP133" s="1035"/>
      <c r="AQ133" s="1036"/>
      <c r="AR133" s="1036"/>
      <c r="AS133" s="1036"/>
      <c r="AT133" s="108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7Q56mMzI5VQcIdqlgjDq5foPwPo8rb00MDK5WDumh55+NE9IqIHpE/bmPPY4fEeg17nzYDSyp3poIhsBXp9g==" saltValue="9lDukGM1tZyqiB2OfVjd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ECDD-AACD-49D5-891E-624195747088}">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PNdOaMGi4vqT94DDpJ2+zNm4cOOUD1A7PejUd12CBlSKfskJNHtGY427bAjxH23BFQ4Nhw6Z1DptUv1DravoQ==" saltValue="jj8T6csJc3l7X+oxba/Cz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I9tyIqQuVT96iQTN317sp/HnrpXDhkFgni1+pE9+RcKFyqi1i4Pvw7tM7eVbpf+9YTq3cjpCdeYCZk7Y/7T6g==" saltValue="p6zhDch3T7cwfMVojZbQOQ==" spinCount="100000" sheet="1" objects="1" scenarios="1"/>
  <dataConsolidate/>
  <phoneticPr fontId="2"/>
  <printOptions horizontalCentered="1" verticalCentered="1"/>
  <pageMargins left="0" right="0" top="0" bottom="0" header="0" footer="0"/>
  <pageSetup paperSize="8" scale="7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3" t="s">
        <v>515</v>
      </c>
      <c r="AL9" s="1124"/>
      <c r="AM9" s="1124"/>
      <c r="AN9" s="1125"/>
      <c r="AO9" s="281">
        <v>1933513</v>
      </c>
      <c r="AP9" s="281">
        <v>68457</v>
      </c>
      <c r="AQ9" s="282">
        <v>65553</v>
      </c>
      <c r="AR9" s="283">
        <v>4.4000000000000004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3" t="s">
        <v>516</v>
      </c>
      <c r="AL10" s="1124"/>
      <c r="AM10" s="1124"/>
      <c r="AN10" s="1125"/>
      <c r="AO10" s="284">
        <v>395345</v>
      </c>
      <c r="AP10" s="284">
        <v>13997</v>
      </c>
      <c r="AQ10" s="285">
        <v>8503</v>
      </c>
      <c r="AR10" s="286">
        <v>64.599999999999994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3" t="s">
        <v>517</v>
      </c>
      <c r="AL11" s="1124"/>
      <c r="AM11" s="1124"/>
      <c r="AN11" s="1125"/>
      <c r="AO11" s="284">
        <v>34990</v>
      </c>
      <c r="AP11" s="284">
        <v>1239</v>
      </c>
      <c r="AQ11" s="285">
        <v>289</v>
      </c>
      <c r="AR11" s="286">
        <v>328.7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3" t="s">
        <v>518</v>
      </c>
      <c r="AL12" s="1124"/>
      <c r="AM12" s="1124"/>
      <c r="AN12" s="1125"/>
      <c r="AO12" s="284" t="s">
        <v>519</v>
      </c>
      <c r="AP12" s="284" t="s">
        <v>519</v>
      </c>
      <c r="AQ12" s="285">
        <v>23</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3" t="s">
        <v>520</v>
      </c>
      <c r="AL13" s="1124"/>
      <c r="AM13" s="1124"/>
      <c r="AN13" s="1125"/>
      <c r="AO13" s="284">
        <v>88990</v>
      </c>
      <c r="AP13" s="284">
        <v>3151</v>
      </c>
      <c r="AQ13" s="285">
        <v>2667</v>
      </c>
      <c r="AR13" s="286">
        <v>18.100000000000001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3" t="s">
        <v>521</v>
      </c>
      <c r="AL14" s="1124"/>
      <c r="AM14" s="1124"/>
      <c r="AN14" s="1125"/>
      <c r="AO14" s="284">
        <v>43553</v>
      </c>
      <c r="AP14" s="284">
        <v>1542</v>
      </c>
      <c r="AQ14" s="285">
        <v>1163</v>
      </c>
      <c r="AR14" s="286">
        <v>32.6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6" t="s">
        <v>522</v>
      </c>
      <c r="AL15" s="1127"/>
      <c r="AM15" s="1127"/>
      <c r="AN15" s="1128"/>
      <c r="AO15" s="284">
        <v>-158449</v>
      </c>
      <c r="AP15" s="284">
        <v>-5610</v>
      </c>
      <c r="AQ15" s="285">
        <v>-4250</v>
      </c>
      <c r="AR15" s="286">
        <v>32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6" t="s">
        <v>190</v>
      </c>
      <c r="AL16" s="1127"/>
      <c r="AM16" s="1127"/>
      <c r="AN16" s="1128"/>
      <c r="AO16" s="284">
        <v>2337942</v>
      </c>
      <c r="AP16" s="284">
        <v>82777</v>
      </c>
      <c r="AQ16" s="285">
        <v>73949</v>
      </c>
      <c r="AR16" s="286">
        <v>11.9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9" t="s">
        <v>527</v>
      </c>
      <c r="AL21" s="1130"/>
      <c r="AM21" s="1130"/>
      <c r="AN21" s="1131"/>
      <c r="AO21" s="297">
        <v>7.65</v>
      </c>
      <c r="AP21" s="298">
        <v>6.65</v>
      </c>
      <c r="AQ21" s="299">
        <v>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9" t="s">
        <v>528</v>
      </c>
      <c r="AL22" s="1130"/>
      <c r="AM22" s="1130"/>
      <c r="AN22" s="1131"/>
      <c r="AO22" s="302">
        <v>100.8</v>
      </c>
      <c r="AP22" s="303">
        <v>97</v>
      </c>
      <c r="AQ22" s="304">
        <v>3.8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0" t="s">
        <v>529</v>
      </c>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c r="AS26" s="1120"/>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7" t="s">
        <v>532</v>
      </c>
      <c r="AL32" s="1138"/>
      <c r="AM32" s="1138"/>
      <c r="AN32" s="1139"/>
      <c r="AO32" s="312">
        <v>885567</v>
      </c>
      <c r="AP32" s="312">
        <v>31354</v>
      </c>
      <c r="AQ32" s="313">
        <v>33124</v>
      </c>
      <c r="AR32" s="314">
        <v>-5.3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7" t="s">
        <v>533</v>
      </c>
      <c r="AL33" s="1138"/>
      <c r="AM33" s="1138"/>
      <c r="AN33" s="1139"/>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7" t="s">
        <v>534</v>
      </c>
      <c r="AL34" s="1138"/>
      <c r="AM34" s="1138"/>
      <c r="AN34" s="1139"/>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7" t="s">
        <v>535</v>
      </c>
      <c r="AL35" s="1138"/>
      <c r="AM35" s="1138"/>
      <c r="AN35" s="1139"/>
      <c r="AO35" s="312">
        <v>215022</v>
      </c>
      <c r="AP35" s="312">
        <v>7613</v>
      </c>
      <c r="AQ35" s="313">
        <v>9022</v>
      </c>
      <c r="AR35" s="314">
        <v>-15.6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7" t="s">
        <v>536</v>
      </c>
      <c r="AL36" s="1138"/>
      <c r="AM36" s="1138"/>
      <c r="AN36" s="1139"/>
      <c r="AO36" s="312">
        <v>37213</v>
      </c>
      <c r="AP36" s="312">
        <v>1318</v>
      </c>
      <c r="AQ36" s="313">
        <v>1987</v>
      </c>
      <c r="AR36" s="314">
        <v>-33.700000000000003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7" t="s">
        <v>537</v>
      </c>
      <c r="AL37" s="1138"/>
      <c r="AM37" s="1138"/>
      <c r="AN37" s="1139"/>
      <c r="AO37" s="312" t="s">
        <v>519</v>
      </c>
      <c r="AP37" s="312" t="s">
        <v>519</v>
      </c>
      <c r="AQ37" s="313">
        <v>678</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0" t="s">
        <v>538</v>
      </c>
      <c r="AL38" s="1141"/>
      <c r="AM38" s="1141"/>
      <c r="AN38" s="1142"/>
      <c r="AO38" s="315" t="s">
        <v>519</v>
      </c>
      <c r="AP38" s="315" t="s">
        <v>519</v>
      </c>
      <c r="AQ38" s="316">
        <v>0</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0" t="s">
        <v>539</v>
      </c>
      <c r="AL39" s="1141"/>
      <c r="AM39" s="1141"/>
      <c r="AN39" s="1142"/>
      <c r="AO39" s="312">
        <v>-108575</v>
      </c>
      <c r="AP39" s="312">
        <v>-3844</v>
      </c>
      <c r="AQ39" s="313">
        <v>-3119</v>
      </c>
      <c r="AR39" s="314">
        <v>23.2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7" t="s">
        <v>540</v>
      </c>
      <c r="AL40" s="1138"/>
      <c r="AM40" s="1138"/>
      <c r="AN40" s="1139"/>
      <c r="AO40" s="312">
        <v>-711519</v>
      </c>
      <c r="AP40" s="312">
        <v>-25192</v>
      </c>
      <c r="AQ40" s="313">
        <v>-27108</v>
      </c>
      <c r="AR40" s="314">
        <v>-7.1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3" t="s">
        <v>301</v>
      </c>
      <c r="AL41" s="1144"/>
      <c r="AM41" s="1144"/>
      <c r="AN41" s="1145"/>
      <c r="AO41" s="312">
        <v>317708</v>
      </c>
      <c r="AP41" s="312">
        <v>11249</v>
      </c>
      <c r="AQ41" s="313">
        <v>14583</v>
      </c>
      <c r="AR41" s="314">
        <v>-22.9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2" t="s">
        <v>510</v>
      </c>
      <c r="AN49" s="1134" t="s">
        <v>544</v>
      </c>
      <c r="AO49" s="1135"/>
      <c r="AP49" s="1135"/>
      <c r="AQ49" s="1135"/>
      <c r="AR49" s="113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3"/>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511342</v>
      </c>
      <c r="AN51" s="334">
        <v>16985</v>
      </c>
      <c r="AO51" s="335">
        <v>-34.4</v>
      </c>
      <c r="AP51" s="336">
        <v>47387</v>
      </c>
      <c r="AQ51" s="337">
        <v>-9.1999999999999993</v>
      </c>
      <c r="AR51" s="338">
        <v>-25.2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241626</v>
      </c>
      <c r="AN52" s="342">
        <v>8026</v>
      </c>
      <c r="AO52" s="343">
        <v>-16.8</v>
      </c>
      <c r="AP52" s="344">
        <v>24928</v>
      </c>
      <c r="AQ52" s="345">
        <v>0.3</v>
      </c>
      <c r="AR52" s="346">
        <v>-17.100000000000001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331515</v>
      </c>
      <c r="AN53" s="334">
        <v>11189</v>
      </c>
      <c r="AO53" s="335">
        <v>-34.1</v>
      </c>
      <c r="AP53" s="336">
        <v>51264</v>
      </c>
      <c r="AQ53" s="337">
        <v>8.1999999999999993</v>
      </c>
      <c r="AR53" s="338">
        <v>-42.3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159299</v>
      </c>
      <c r="AN54" s="342">
        <v>5377</v>
      </c>
      <c r="AO54" s="343">
        <v>-33</v>
      </c>
      <c r="AP54" s="344">
        <v>26040</v>
      </c>
      <c r="AQ54" s="345">
        <v>4.5</v>
      </c>
      <c r="AR54" s="346">
        <v>-37.5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950831</v>
      </c>
      <c r="AN55" s="334">
        <v>32703</v>
      </c>
      <c r="AO55" s="335">
        <v>192.3</v>
      </c>
      <c r="AP55" s="336">
        <v>52068</v>
      </c>
      <c r="AQ55" s="337">
        <v>1.6</v>
      </c>
      <c r="AR55" s="338">
        <v>190.7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572826</v>
      </c>
      <c r="AN56" s="342">
        <v>19702</v>
      </c>
      <c r="AO56" s="343">
        <v>266.39999999999998</v>
      </c>
      <c r="AP56" s="344">
        <v>26936</v>
      </c>
      <c r="AQ56" s="345">
        <v>3.4</v>
      </c>
      <c r="AR56" s="346">
        <v>263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321391</v>
      </c>
      <c r="AN57" s="334">
        <v>11219</v>
      </c>
      <c r="AO57" s="335">
        <v>-65.7</v>
      </c>
      <c r="AP57" s="336">
        <v>47161</v>
      </c>
      <c r="AQ57" s="337">
        <v>-9.4</v>
      </c>
      <c r="AR57" s="338">
        <v>-56.3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240440</v>
      </c>
      <c r="AN58" s="342">
        <v>8393</v>
      </c>
      <c r="AO58" s="343">
        <v>-57.4</v>
      </c>
      <c r="AP58" s="344">
        <v>24595</v>
      </c>
      <c r="AQ58" s="345">
        <v>-8.6999999999999993</v>
      </c>
      <c r="AR58" s="346">
        <v>-48.7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787630</v>
      </c>
      <c r="AN59" s="334">
        <v>27887</v>
      </c>
      <c r="AO59" s="335">
        <v>148.6</v>
      </c>
      <c r="AP59" s="336">
        <v>43423</v>
      </c>
      <c r="AQ59" s="337">
        <v>-7.9</v>
      </c>
      <c r="AR59" s="338">
        <v>156.5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544670</v>
      </c>
      <c r="AN60" s="342">
        <v>19284</v>
      </c>
      <c r="AO60" s="343">
        <v>129.80000000000001</v>
      </c>
      <c r="AP60" s="344">
        <v>22207</v>
      </c>
      <c r="AQ60" s="345">
        <v>-9.6999999999999993</v>
      </c>
      <c r="AR60" s="346">
        <v>139.5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580542</v>
      </c>
      <c r="AN61" s="349">
        <v>19997</v>
      </c>
      <c r="AO61" s="350">
        <v>41.3</v>
      </c>
      <c r="AP61" s="351">
        <v>48261</v>
      </c>
      <c r="AQ61" s="352">
        <v>-3.3</v>
      </c>
      <c r="AR61" s="338">
        <v>44.6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351772</v>
      </c>
      <c r="AN62" s="342">
        <v>12156</v>
      </c>
      <c r="AO62" s="343">
        <v>57.8</v>
      </c>
      <c r="AP62" s="344">
        <v>24941</v>
      </c>
      <c r="AQ62" s="345">
        <v>-2</v>
      </c>
      <c r="AR62" s="346">
        <v>59.8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1r09cWHkt05Z/UZ8FtOrCBRYyukqIeeKAxwEvqC03P3f+E3DbC+PJOmENdCfrjjV9aIdyjv4p1vA/EbuXv1Zw==" saltValue="hBVtm6PIbqobUboLyMGu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xQxHuP+Gj3eNF8dP588/sJDVEquycJJtvV/CHkIHuJCCFza6EGdmJYoZAnWFGQcnKZWRRfR0NDhMwZoLbc5a3g==" saltValue="dxAexFG55DGIRMy+k+9kO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7eMLNn4wvx+XDBf3FL47oQjbLx3yNyXFeWfOGQDIXnmvK28ZcN0ni4eywEIV+dyJGlnARWv85V+Ix/hGdOo7Dw==" saltValue="ST6t9tX8YcQnCoSr6Y36e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6" t="s">
        <v>3</v>
      </c>
      <c r="D47" s="1146"/>
      <c r="E47" s="1147"/>
      <c r="F47" s="11">
        <v>13.25</v>
      </c>
      <c r="G47" s="12">
        <v>11.9</v>
      </c>
      <c r="H47" s="12">
        <v>12.75</v>
      </c>
      <c r="I47" s="12">
        <v>16.89</v>
      </c>
      <c r="J47" s="13">
        <v>18.96</v>
      </c>
    </row>
    <row r="48" spans="2:10" ht="57.75" customHeight="1" x14ac:dyDescent="0.15">
      <c r="B48" s="14"/>
      <c r="C48" s="1148" t="s">
        <v>4</v>
      </c>
      <c r="D48" s="1148"/>
      <c r="E48" s="1149"/>
      <c r="F48" s="15">
        <v>3.41</v>
      </c>
      <c r="G48" s="16">
        <v>4.33</v>
      </c>
      <c r="H48" s="16">
        <v>3.77</v>
      </c>
      <c r="I48" s="16">
        <v>6.41</v>
      </c>
      <c r="J48" s="17">
        <v>6.72</v>
      </c>
    </row>
    <row r="49" spans="2:10" ht="57.75" customHeight="1" thickBot="1" x14ac:dyDescent="0.2">
      <c r="B49" s="18"/>
      <c r="C49" s="1150" t="s">
        <v>5</v>
      </c>
      <c r="D49" s="1150"/>
      <c r="E49" s="1151"/>
      <c r="F49" s="19" t="s">
        <v>565</v>
      </c>
      <c r="G49" s="20" t="s">
        <v>566</v>
      </c>
      <c r="H49" s="20" t="s">
        <v>567</v>
      </c>
      <c r="I49" s="20">
        <v>4.8899999999999997</v>
      </c>
      <c r="J49" s="21" t="s">
        <v>568</v>
      </c>
    </row>
    <row r="50" spans="2:10" x14ac:dyDescent="0.15"/>
  </sheetData>
  <sheetProtection algorithmName="SHA-512" hashValue="hCYXDYKweHqt2xYn0GWlpgFnkCfosumB/LY+elv0vu3/qyryl+HhhVgECkeCsEJ9BGeIF7vMg7CXIgX0Vj2KuA==" saltValue="ho5RoKmbP2mazvwkQoAYx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小川町_政策推進課_豊田</cp:lastModifiedBy>
  <cp:lastPrinted>2024-03-17T23:44:01Z</cp:lastPrinted>
  <dcterms:created xsi:type="dcterms:W3CDTF">2024-02-05T00:39:21Z</dcterms:created>
  <dcterms:modified xsi:type="dcterms:W3CDTF">2024-03-25T05:21:05Z</dcterms:modified>
  <cp:category/>
</cp:coreProperties>
</file>